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2.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1.xml" ContentType="application/vnd.ms-office.chartstyle+xml"/>
  <Override PartName="/xl/charts/colors1.xml" ContentType="application/vnd.ms-office.chartcolorstyle+xml"/>
  <Override PartName="/xl/charts/chart25.xml" ContentType="application/vnd.openxmlformats-officedocument.drawingml.chart+xml"/>
  <Override PartName="/xl/charts/style2.xml" ContentType="application/vnd.ms-office.chartstyle+xml"/>
  <Override PartName="/xl/charts/colors2.xml" ContentType="application/vnd.ms-office.chartcolorstyle+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charts/chart27.xml" ContentType="application/vnd.openxmlformats-officedocument.drawingml.chart+xml"/>
  <Override PartName="/xl/charts/style4.xml" ContentType="application/vnd.ms-office.chartstyle+xml"/>
  <Override PartName="/xl/charts/colors4.xml" ContentType="application/vnd.ms-office.chartcolorstyle+xml"/>
  <Override PartName="/xl/charts/chart28.xml" ContentType="application/vnd.openxmlformats-officedocument.drawingml.chart+xml"/>
  <Override PartName="/xl/charts/style5.xml" ContentType="application/vnd.ms-office.chartstyle+xml"/>
  <Override PartName="/xl/charts/colors5.xml" ContentType="application/vnd.ms-office.chartcolorstyle+xml"/>
  <Override PartName="/xl/charts/chart29.xml" ContentType="application/vnd.openxmlformats-officedocument.drawingml.chart+xml"/>
  <Override PartName="/xl/charts/style6.xml" ContentType="application/vnd.ms-office.chartstyle+xml"/>
  <Override PartName="/xl/charts/colors6.xml" ContentType="application/vnd.ms-office.chartcolorstyle+xml"/>
  <Override PartName="/xl/charts/chart30.xml" ContentType="application/vnd.openxmlformats-officedocument.drawingml.chart+xml"/>
  <Override PartName="/xl/charts/style7.xml" ContentType="application/vnd.ms-office.chartstyle+xml"/>
  <Override PartName="/xl/charts/colors7.xml" ContentType="application/vnd.ms-office.chartcolorstyle+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D:\USUARIO NO BORRAR\Downloads\"/>
    </mc:Choice>
  </mc:AlternateContent>
  <bookViews>
    <workbookView xWindow="0" yWindow="0" windowWidth="28800" windowHeight="11835"/>
  </bookViews>
  <sheets>
    <sheet name="FBM" sheetId="1" r:id="rId1"/>
  </sheets>
  <externalReferences>
    <externalReference r:id="rId2"/>
  </externalReferences>
  <definedNames>
    <definedName name="_xlnm.Print_Area" localSheetId="0">FBM!$A$1:$CO$1245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966" i="1" l="1"/>
  <c r="O966" i="1"/>
  <c r="AN436" i="1"/>
  <c r="AN434" i="1"/>
  <c r="AN435" i="1"/>
  <c r="AL490" i="1"/>
  <c r="CG500" i="1"/>
  <c r="CG501" i="1"/>
  <c r="CG502" i="1"/>
  <c r="CG499" i="1"/>
  <c r="AG391" i="1"/>
  <c r="AG392" i="1"/>
  <c r="AG393" i="1"/>
  <c r="AG394" i="1"/>
  <c r="AG395" i="1"/>
  <c r="AG396" i="1"/>
  <c r="AG397" i="1"/>
  <c r="AG398" i="1"/>
  <c r="AG399" i="1"/>
  <c r="AG400" i="1"/>
  <c r="AG401" i="1"/>
  <c r="AG402" i="1"/>
  <c r="AG403" i="1"/>
  <c r="AG404" i="1"/>
  <c r="AG405" i="1"/>
  <c r="AG406" i="1"/>
  <c r="AG407" i="1"/>
  <c r="AG408" i="1"/>
  <c r="AG390" i="1"/>
  <c r="AY391" i="1"/>
  <c r="AY392" i="1"/>
  <c r="AY393" i="1"/>
  <c r="AY394" i="1"/>
  <c r="AY395" i="1"/>
  <c r="AY396" i="1"/>
  <c r="AY397" i="1"/>
  <c r="AY398" i="1"/>
  <c r="AY399" i="1"/>
  <c r="AY400" i="1"/>
  <c r="AY401" i="1"/>
  <c r="AY402" i="1"/>
  <c r="AY403" i="1"/>
  <c r="AY404" i="1"/>
  <c r="AY405" i="1"/>
  <c r="AY406" i="1"/>
  <c r="AY407" i="1"/>
  <c r="AY408" i="1"/>
  <c r="AY390" i="1"/>
  <c r="AM409" i="1"/>
  <c r="AB1134" i="1"/>
  <c r="BL1127" i="1"/>
  <c r="AK560" i="1" l="1"/>
  <c r="AN432" i="1" l="1"/>
  <c r="AN433" i="1"/>
  <c r="AN431" i="1"/>
  <c r="Q311" i="1"/>
  <c r="Q310" i="1"/>
  <c r="Q312" i="1"/>
  <c r="Q313" i="1"/>
  <c r="Q314" i="1"/>
  <c r="Q315" i="1"/>
  <c r="Q316" i="1"/>
  <c r="Q317" i="1"/>
  <c r="Q318" i="1"/>
  <c r="Q319" i="1"/>
  <c r="Q320" i="1"/>
  <c r="Q321" i="1"/>
  <c r="Q322" i="1"/>
  <c r="Q323" i="1"/>
  <c r="Q324" i="1"/>
  <c r="Q325" i="1"/>
  <c r="Q326" i="1"/>
  <c r="AL309" i="1"/>
  <c r="Q309" i="1" s="1"/>
  <c r="BP336" i="1" s="1"/>
  <c r="AB309" i="1"/>
  <c r="AK279" i="1"/>
  <c r="AB279" i="1"/>
  <c r="CB197" i="1" l="1"/>
  <c r="AW197" i="1"/>
  <c r="EW778" i="1"/>
  <c r="EW764" i="1"/>
  <c r="EW772" i="1"/>
  <c r="EN652" i="1"/>
  <c r="EN651" i="1"/>
  <c r="EN650" i="1"/>
  <c r="EP641" i="1"/>
  <c r="EO641" i="1"/>
  <c r="EN641" i="1"/>
  <c r="CJ636" i="1"/>
  <c r="CF636" i="1"/>
  <c r="CB636" i="1"/>
  <c r="BX636" i="1"/>
  <c r="BT636" i="1"/>
  <c r="BP636" i="1"/>
  <c r="CK595" i="1"/>
  <c r="EK585" i="1" s="1"/>
  <c r="EK586" i="1" s="1"/>
  <c r="CG595" i="1"/>
  <c r="EJ585" i="1" s="1"/>
  <c r="EJ586" i="1" s="1"/>
  <c r="CD595" i="1"/>
  <c r="CA595" i="1"/>
  <c r="BX595" i="1"/>
  <c r="EI580" i="1" s="1"/>
  <c r="EI581" i="1" s="1"/>
  <c r="BT595" i="1"/>
  <c r="EH580" i="1" s="1"/>
  <c r="BP595" i="1"/>
  <c r="EI585" i="1" s="1"/>
  <c r="EI586" i="1" s="1"/>
  <c r="BL595" i="1"/>
  <c r="EH585" i="1" s="1"/>
  <c r="EK580" i="1"/>
  <c r="EK581" i="1" s="1"/>
  <c r="EJ580" i="1"/>
  <c r="EJ581" i="1" s="1"/>
  <c r="EN654" i="1" l="1"/>
  <c r="EL580" i="1"/>
  <c r="EH586" i="1"/>
  <c r="EL585" i="1"/>
  <c r="EL586" i="1" s="1"/>
  <c r="EH581" i="1"/>
  <c r="W751" i="1" l="1"/>
  <c r="BO751" i="1"/>
  <c r="N279" i="1" l="1"/>
  <c r="EL535" i="1" l="1"/>
  <c r="EK535" i="1"/>
  <c r="EJ535" i="1"/>
  <c r="EI535" i="1"/>
  <c r="EL536" i="1"/>
  <c r="EK536" i="1"/>
  <c r="EJ536" i="1"/>
  <c r="EI536" i="1" l="1"/>
  <c r="EM536" i="1"/>
  <c r="BE409" i="1" l="1"/>
  <c r="EO300" i="1" l="1"/>
  <c r="EN300" i="1"/>
  <c r="EM300" i="1"/>
  <c r="P300" i="1"/>
  <c r="AE353" i="1" l="1"/>
  <c r="AE352" i="1"/>
  <c r="AE351" i="1"/>
  <c r="AE350" i="1"/>
  <c r="AE349" i="1"/>
  <c r="AE348" i="1"/>
  <c r="AE347" i="1"/>
  <c r="AE346" i="1"/>
  <c r="AE345" i="1"/>
  <c r="CC409" i="1" l="1"/>
  <c r="AY409" i="1"/>
  <c r="AS409" i="1"/>
  <c r="EO299" i="1"/>
  <c r="EN299" i="1"/>
  <c r="P299" i="1"/>
  <c r="BT503" i="1" l="1"/>
  <c r="AR516" i="1" l="1"/>
  <c r="AO516" i="1"/>
  <c r="AK516" i="1"/>
  <c r="AG516" i="1" l="1"/>
  <c r="CI409" i="1"/>
  <c r="BQ409" i="1"/>
  <c r="BK409" i="1"/>
  <c r="BW409" i="1" l="1"/>
  <c r="AG409" i="1"/>
  <c r="AA409" i="1"/>
  <c r="U409" i="1" l="1"/>
  <c r="EJ557" i="1"/>
  <c r="EJ556" i="1"/>
  <c r="EI557" i="1"/>
  <c r="EI556" i="1"/>
  <c r="EH557" i="1"/>
  <c r="P289" i="1" l="1"/>
  <c r="P290" i="1"/>
  <c r="P291" i="1"/>
  <c r="P292" i="1"/>
  <c r="P293" i="1"/>
  <c r="P294" i="1"/>
  <c r="P295" i="1"/>
  <c r="P296" i="1"/>
  <c r="P297" i="1"/>
  <c r="P298" i="1"/>
  <c r="P288" i="1"/>
  <c r="P287" i="1"/>
  <c r="EI430" i="1" l="1"/>
  <c r="EI431" i="1"/>
  <c r="EI432" i="1"/>
  <c r="EI433" i="1"/>
  <c r="EI434" i="1"/>
  <c r="EI435" i="1"/>
  <c r="EI436" i="1"/>
  <c r="EI429" i="1"/>
  <c r="CL418" i="1"/>
  <c r="CL419" i="1"/>
  <c r="CL420" i="1"/>
  <c r="CB418" i="1"/>
  <c r="CB419" i="1"/>
  <c r="CB420" i="1"/>
  <c r="BS418" i="1"/>
  <c r="BS419" i="1"/>
  <c r="BS420" i="1"/>
  <c r="CB417" i="1"/>
  <c r="BS417" i="1"/>
  <c r="CL417" i="1"/>
  <c r="EO536" i="1" l="1"/>
  <c r="EN536" i="1"/>
  <c r="EO535" i="1"/>
  <c r="EN535" i="1"/>
  <c r="EM535" i="1"/>
  <c r="AA560" i="1" l="1"/>
  <c r="EH430" i="1" l="1"/>
  <c r="EH431" i="1"/>
  <c r="EH432" i="1"/>
  <c r="EH433" i="1"/>
  <c r="EH434" i="1"/>
  <c r="EH435" i="1"/>
  <c r="EH436" i="1"/>
  <c r="EH429" i="1"/>
  <c r="EQ1220" i="1" l="1"/>
  <c r="EQ1221" i="1"/>
  <c r="EQ1222" i="1"/>
  <c r="EQ1219" i="1"/>
  <c r="EN1220" i="1"/>
  <c r="EN1221" i="1"/>
  <c r="EN1222" i="1"/>
  <c r="EN1219" i="1"/>
  <c r="EO913" i="1" l="1"/>
  <c r="EO911" i="1"/>
  <c r="EO912" i="1"/>
  <c r="EN891" i="1"/>
  <c r="EN892" i="1"/>
  <c r="EN890" i="1"/>
  <c r="EO914" i="1" l="1"/>
  <c r="CE764" i="1"/>
  <c r="BW764" i="1"/>
  <c r="BO764" i="1"/>
  <c r="EN912" i="1" l="1"/>
  <c r="EN913" i="1"/>
  <c r="EN911" i="1"/>
  <c r="EI371" i="1" l="1"/>
  <c r="EI370" i="1"/>
  <c r="EI369" i="1"/>
  <c r="AM353" i="1"/>
  <c r="EP352" i="1" s="1"/>
  <c r="EO352" i="1"/>
  <c r="W353" i="1"/>
  <c r="EN352" i="1" s="1"/>
  <c r="AM352" i="1"/>
  <c r="EP351" i="1" s="1"/>
  <c r="EO351" i="1"/>
  <c r="W352" i="1"/>
  <c r="EN351" i="1" s="1"/>
  <c r="AM351" i="1"/>
  <c r="EP350" i="1" s="1"/>
  <c r="EO350" i="1"/>
  <c r="W351" i="1"/>
  <c r="EN350" i="1" s="1"/>
  <c r="AM350" i="1"/>
  <c r="EP349" i="1" s="1"/>
  <c r="EO349" i="1"/>
  <c r="W350" i="1"/>
  <c r="EN349" i="1" s="1"/>
  <c r="AM349" i="1"/>
  <c r="EP348" i="1" s="1"/>
  <c r="EO348" i="1"/>
  <c r="W349" i="1"/>
  <c r="EN348" i="1" s="1"/>
  <c r="AM348" i="1"/>
  <c r="EP347" i="1" s="1"/>
  <c r="EO347" i="1"/>
  <c r="W348" i="1"/>
  <c r="EN347" i="1" s="1"/>
  <c r="AM347" i="1"/>
  <c r="EP346" i="1" s="1"/>
  <c r="EO346" i="1"/>
  <c r="W347" i="1"/>
  <c r="EN346" i="1" s="1"/>
  <c r="AM346" i="1"/>
  <c r="EP345" i="1" s="1"/>
  <c r="EO345" i="1"/>
  <c r="W346" i="1"/>
  <c r="EN345" i="1" s="1"/>
  <c r="AM345" i="1"/>
  <c r="EP344" i="1" s="1"/>
  <c r="EO344" i="1"/>
  <c r="W345" i="1"/>
  <c r="EN344" i="1" s="1"/>
  <c r="BP338" i="1"/>
  <c r="CJ337" i="1" s="1"/>
  <c r="EJ322" i="1"/>
  <c r="EI322" i="1"/>
  <c r="EH322" i="1"/>
  <c r="EJ321" i="1"/>
  <c r="EI321" i="1"/>
  <c r="EH321" i="1"/>
  <c r="EJ320" i="1"/>
  <c r="EI320" i="1"/>
  <c r="EH320" i="1"/>
  <c r="EJ319" i="1"/>
  <c r="EI319" i="1"/>
  <c r="EH319" i="1"/>
  <c r="EJ318" i="1"/>
  <c r="EI318" i="1"/>
  <c r="EH318" i="1"/>
  <c r="EJ317" i="1"/>
  <c r="EI317" i="1"/>
  <c r="EH317" i="1"/>
  <c r="EJ316" i="1"/>
  <c r="EI316" i="1"/>
  <c r="EH316" i="1"/>
  <c r="EJ315" i="1"/>
  <c r="EI315" i="1"/>
  <c r="EH315" i="1"/>
  <c r="EJ314" i="1"/>
  <c r="EI314" i="1"/>
  <c r="EH314" i="1"/>
  <c r="EJ313" i="1"/>
  <c r="EI313" i="1"/>
  <c r="EH313" i="1"/>
  <c r="EJ312" i="1"/>
  <c r="EI312" i="1"/>
  <c r="EH312" i="1"/>
  <c r="EJ311" i="1"/>
  <c r="EI311" i="1"/>
  <c r="EH311" i="1"/>
  <c r="EJ310" i="1"/>
  <c r="EI310" i="1"/>
  <c r="EH310" i="1"/>
  <c r="EJ309" i="1"/>
  <c r="EI309" i="1"/>
  <c r="EH309" i="1"/>
  <c r="EJ308" i="1"/>
  <c r="EI308" i="1"/>
  <c r="EH308" i="1"/>
  <c r="EJ307" i="1"/>
  <c r="EI307" i="1"/>
  <c r="EH307" i="1"/>
  <c r="EJ306" i="1"/>
  <c r="EI306" i="1"/>
  <c r="EH306" i="1"/>
  <c r="EO298" i="1"/>
  <c r="EN298" i="1"/>
  <c r="EI298" i="1"/>
  <c r="EO297" i="1"/>
  <c r="EN297" i="1"/>
  <c r="EI297" i="1"/>
  <c r="EO296" i="1"/>
  <c r="EN296" i="1"/>
  <c r="EI296" i="1"/>
  <c r="EO295" i="1"/>
  <c r="EN295" i="1"/>
  <c r="EI295" i="1"/>
  <c r="EO294" i="1"/>
  <c r="EN294" i="1"/>
  <c r="EI294" i="1"/>
  <c r="EO293" i="1"/>
  <c r="EN293" i="1"/>
  <c r="EI293" i="1"/>
  <c r="EO292" i="1"/>
  <c r="EN292" i="1"/>
  <c r="EI292" i="1"/>
  <c r="EO291" i="1"/>
  <c r="EN291" i="1"/>
  <c r="EI291" i="1"/>
  <c r="EO290" i="1"/>
  <c r="EN290" i="1"/>
  <c r="EI290" i="1"/>
  <c r="EO289" i="1"/>
  <c r="EN289" i="1"/>
  <c r="EI289" i="1"/>
  <c r="EO288" i="1"/>
  <c r="EN288" i="1"/>
  <c r="EI288" i="1"/>
  <c r="EI287" i="1"/>
  <c r="EJ275" i="1"/>
  <c r="EM298" i="1" l="1"/>
  <c r="EM299" i="1"/>
  <c r="EM295" i="1"/>
  <c r="EM290" i="1"/>
  <c r="EM296" i="1"/>
  <c r="EM288" i="1"/>
  <c r="EM294" i="1"/>
  <c r="EM293" i="1"/>
  <c r="EM289" i="1"/>
  <c r="EM297" i="1"/>
  <c r="EM292" i="1"/>
  <c r="CJ333" i="1"/>
  <c r="EM291" i="1"/>
  <c r="CJ335" i="1"/>
</calcChain>
</file>

<file path=xl/sharedStrings.xml><?xml version="1.0" encoding="utf-8"?>
<sst xmlns="http://schemas.openxmlformats.org/spreadsheetml/2006/main" count="1731" uniqueCount="1109">
  <si>
    <t>DEPARTAMENTO</t>
  </si>
  <si>
    <t>QUINDÍO</t>
  </si>
  <si>
    <t>MUNICIPIO</t>
  </si>
  <si>
    <t>CÓDIGO MUNICIPAL</t>
  </si>
  <si>
    <t>REGIÓN</t>
  </si>
  <si>
    <t>EJE CAFETERO</t>
  </si>
  <si>
    <t>SUBREGIÓN</t>
  </si>
  <si>
    <t>ENTORNO DE DESARROLLO</t>
  </si>
  <si>
    <t>INTERMEDIO</t>
  </si>
  <si>
    <t>TIPOLOGÍA MUNICIPAL</t>
  </si>
  <si>
    <t>INSERTE MAPA AQUÍ</t>
  </si>
  <si>
    <t>1.1 RESEÑA HISTÓRICA</t>
  </si>
  <si>
    <t>Año de Fundación</t>
  </si>
  <si>
    <t>Fundadores</t>
  </si>
  <si>
    <t>Año de Creación</t>
  </si>
  <si>
    <t>1.2 DATOS JURÍDICOS</t>
  </si>
  <si>
    <t>1.3 INSIGNIAS DEL MUNICIPIO</t>
  </si>
  <si>
    <t>a. La Bandera</t>
  </si>
  <si>
    <t>b. El Escudo</t>
  </si>
  <si>
    <t>c. El Himno</t>
  </si>
  <si>
    <t xml:space="preserve">Letra: </t>
  </si>
  <si>
    <t>Música:</t>
  </si>
  <si>
    <t>1.4 ALCALDES DEL MUNICIPIO</t>
  </si>
  <si>
    <t>N°.</t>
  </si>
  <si>
    <t>Nombre</t>
  </si>
  <si>
    <t>Periodo de Gobierno</t>
  </si>
  <si>
    <t>1.5 ASPECTOS GEOGRÁFICOS</t>
  </si>
  <si>
    <t>Por el Norte</t>
  </si>
  <si>
    <t>Por el Sur</t>
  </si>
  <si>
    <t>Por el Oriente</t>
  </si>
  <si>
    <t>Puntos Cardinales</t>
  </si>
  <si>
    <t>Municipios</t>
  </si>
  <si>
    <t>Longitud (Kms)</t>
  </si>
  <si>
    <t>Por ele Occidente</t>
  </si>
  <si>
    <t>Localización</t>
  </si>
  <si>
    <t>Latitud Norte</t>
  </si>
  <si>
    <t>Longitud Oeste</t>
  </si>
  <si>
    <t>Altura sobre el Nivel del Mar</t>
  </si>
  <si>
    <t>Temperatura Media</t>
  </si>
  <si>
    <t>Distancia a la Capital (Kms)</t>
  </si>
  <si>
    <t>Área Total</t>
  </si>
  <si>
    <t>Área Urbana</t>
  </si>
  <si>
    <t>Área Rural</t>
  </si>
  <si>
    <t>Nombre de las Alturas</t>
  </si>
  <si>
    <t>Vereda</t>
  </si>
  <si>
    <r>
      <rPr>
        <b/>
        <sz val="9"/>
        <color theme="1"/>
        <rFont val="Gill Sans MT"/>
        <family val="2"/>
      </rPr>
      <t>Fuente:</t>
    </r>
    <r>
      <rPr>
        <sz val="9"/>
        <color theme="1"/>
        <rFont val="Gill Sans MT"/>
        <family val="2"/>
      </rPr>
      <t xml:space="preserve"> Secretaría de Planeación</t>
    </r>
  </si>
  <si>
    <t>Ubicación</t>
  </si>
  <si>
    <t>Tipo de Accidente</t>
  </si>
  <si>
    <t>Extensión</t>
  </si>
  <si>
    <t>Estado de Contaminación</t>
  </si>
  <si>
    <t>Alta, Media, Baja</t>
  </si>
  <si>
    <t>Religión</t>
  </si>
  <si>
    <t>Número de Iglesias  y/o Parroquias</t>
  </si>
  <si>
    <t>Juzgados Municipales</t>
  </si>
  <si>
    <t>Promiscuos</t>
  </si>
  <si>
    <t>Nombre de la Comuna</t>
  </si>
  <si>
    <t>Nombre del Barrio</t>
  </si>
  <si>
    <t>Puestos de Policía</t>
  </si>
  <si>
    <t>SI</t>
  </si>
  <si>
    <t>NO</t>
  </si>
  <si>
    <t>Corregimiento</t>
  </si>
  <si>
    <t>Civil</t>
  </si>
  <si>
    <t>Penal Conocimiento</t>
  </si>
  <si>
    <t>Penal Expecializado</t>
  </si>
  <si>
    <t>Penal Adolescentes y Conocimiento</t>
  </si>
  <si>
    <t>Ejecución de Penas y Medidas de Seguridad</t>
  </si>
  <si>
    <t>Familia</t>
  </si>
  <si>
    <t>Laboral</t>
  </si>
  <si>
    <t>Administrativo</t>
  </si>
  <si>
    <t>Penal Municipal Control Garantías</t>
  </si>
  <si>
    <t>Penal Municipal Control Garantía y Conocimiento</t>
  </si>
  <si>
    <t>Penal Municipal Control de Conocimiento</t>
  </si>
  <si>
    <t>Juzgados del Circuito</t>
  </si>
  <si>
    <t>Tribunal Superior</t>
  </si>
  <si>
    <t>Sala Civil 
Familia-Laboral</t>
  </si>
  <si>
    <t>Sala Penal</t>
  </si>
  <si>
    <t>Tribunal Administrativo</t>
  </si>
  <si>
    <t>Sala Única</t>
  </si>
  <si>
    <t>Consejo Seccional de la Judicatura</t>
  </si>
  <si>
    <t>Sala Disciplinaria</t>
  </si>
  <si>
    <t>Sala Administrativa</t>
  </si>
  <si>
    <t>Bautismos</t>
  </si>
  <si>
    <t>Matrimonios</t>
  </si>
  <si>
    <t>Defunciones</t>
  </si>
  <si>
    <t>N° Parroquias</t>
  </si>
  <si>
    <t>1.5.1 DIVISIÓN TERRITORIAL ÁREA URBANA</t>
  </si>
  <si>
    <t>1.5.2 DIVISIÓN TERRITORIAL ÁREA RURAL</t>
  </si>
  <si>
    <t>1.5.3 LÍMITES GENERALES</t>
  </si>
  <si>
    <t>1.5.4 LOCALIZACIÓN GEOGRÁFICA, TEMPERATURA Y DISTANCIA A LA CAPITAL</t>
  </si>
  <si>
    <t>1.5.6 ALTURAS PRINCIPALES. Montañas, Nevados y Picos</t>
  </si>
  <si>
    <t>1.5.7 OTROS ACCIDENTES GEOGRÁFICOS. Cañones, Hondonadas</t>
  </si>
  <si>
    <t>1.5.8 RECURSOS HÍDRICOS. Ríos, Lagos, Quebradas</t>
  </si>
  <si>
    <t>1.5.9 DIVISIÓN ECLESIÁSTICA</t>
  </si>
  <si>
    <t>1.5.10 DIVISIÓN JUDICIAL</t>
  </si>
  <si>
    <t>1.5.11 ESTRUCTURA DE LA RAMA JUDICIAL, CORPORACIONES</t>
  </si>
  <si>
    <t>1.5.13 DIVISIÓN NOTARIAL Y DE REGISTRO</t>
  </si>
  <si>
    <t>N° Notarías</t>
  </si>
  <si>
    <t>Oficina de Registro e Instrumentos Públicos</t>
  </si>
  <si>
    <t>Comisaría de Familia</t>
  </si>
  <si>
    <t>Registraduría Municipal del Estado Civil</t>
  </si>
  <si>
    <t>Unid. Pred.* Estrato 1</t>
  </si>
  <si>
    <t>Unid. Pred.* Estrato 2</t>
  </si>
  <si>
    <t>Unid. Pred.* Estrato 3</t>
  </si>
  <si>
    <t>Unid. Pred.* Estrato 4</t>
  </si>
  <si>
    <t>Unid. Pred.* Estrato 5</t>
  </si>
  <si>
    <t>Unid. Pred.* Estrato 6</t>
  </si>
  <si>
    <t>N° Total de Unid. Pred.*</t>
  </si>
  <si>
    <t>*Unid. Pred.: hace referencia al número de unidades prediales con edificación</t>
  </si>
  <si>
    <t>Centro Poblado</t>
  </si>
  <si>
    <t>Distrito</t>
  </si>
  <si>
    <t>Estación</t>
  </si>
  <si>
    <t>N° de Cuadrantes</t>
  </si>
  <si>
    <t>I</t>
  </si>
  <si>
    <t>Extensión Recorrida Km.</t>
  </si>
  <si>
    <t>1.5.15 INFRAESTRUCTURA DE SEGURIDAD</t>
  </si>
  <si>
    <t>Batallón</t>
  </si>
  <si>
    <t>Bomberos</t>
  </si>
  <si>
    <t>Subestación</t>
  </si>
  <si>
    <t>-</t>
  </si>
  <si>
    <t>2.1 POBLACIÓN CENSADA Y PROYECTADA POR ÁREA</t>
  </si>
  <si>
    <t>Cabecera</t>
  </si>
  <si>
    <t>Resto</t>
  </si>
  <si>
    <t>Total</t>
  </si>
  <si>
    <t>Año</t>
  </si>
  <si>
    <t>Urbana</t>
  </si>
  <si>
    <t>Rural</t>
  </si>
  <si>
    <t>2005-2006</t>
  </si>
  <si>
    <t>2006-2007</t>
  </si>
  <si>
    <t>2007-2008</t>
  </si>
  <si>
    <t>2008-2009</t>
  </si>
  <si>
    <t>2009-2010</t>
  </si>
  <si>
    <t>2010-2011</t>
  </si>
  <si>
    <t>2011-2012</t>
  </si>
  <si>
    <t>2012-2013</t>
  </si>
  <si>
    <t>2013-2014</t>
  </si>
  <si>
    <t>2014-2015</t>
  </si>
  <si>
    <t>2015-2016</t>
  </si>
  <si>
    <t>Quindio</t>
  </si>
  <si>
    <t>Quindío</t>
  </si>
  <si>
    <t>Colombia</t>
  </si>
  <si>
    <r>
      <rPr>
        <b/>
        <sz val="9"/>
        <color theme="1"/>
        <rFont val="Gill Sans MT"/>
        <family val="2"/>
      </rPr>
      <t xml:space="preserve">Fuente: </t>
    </r>
    <r>
      <rPr>
        <sz val="9"/>
        <color theme="1"/>
        <rFont val="Gill Sans MT"/>
        <family val="2"/>
      </rPr>
      <t>Proyecciones de población DANE y cálculos propios</t>
    </r>
  </si>
  <si>
    <r>
      <rPr>
        <b/>
        <sz val="9"/>
        <color theme="1"/>
        <rFont val="Gill Sans MT"/>
        <family val="2"/>
      </rPr>
      <t>Fuente:</t>
    </r>
    <r>
      <rPr>
        <sz val="9"/>
        <color theme="1"/>
        <rFont val="Gill Sans MT"/>
        <family val="2"/>
      </rPr>
      <t xml:space="preserve"> DANE - Proyecciones de población</t>
    </r>
  </si>
  <si>
    <t>0-4</t>
  </si>
  <si>
    <t>5-9</t>
  </si>
  <si>
    <t>10-14</t>
  </si>
  <si>
    <t>15-19</t>
  </si>
  <si>
    <t>20-24</t>
  </si>
  <si>
    <t>25-29</t>
  </si>
  <si>
    <t>30-34</t>
  </si>
  <si>
    <t>35-39</t>
  </si>
  <si>
    <t>40-44</t>
  </si>
  <si>
    <t>45-49</t>
  </si>
  <si>
    <t>50-54</t>
  </si>
  <si>
    <t>55-59</t>
  </si>
  <si>
    <t>60-64</t>
  </si>
  <si>
    <t>65-69</t>
  </si>
  <si>
    <t>70-74</t>
  </si>
  <si>
    <t>75-79</t>
  </si>
  <si>
    <t>80 Y MÁS</t>
  </si>
  <si>
    <t>Grupo de Edad</t>
  </si>
  <si>
    <t>Hombres</t>
  </si>
  <si>
    <t>Mujeres</t>
  </si>
  <si>
    <t>Grupo edad</t>
  </si>
  <si>
    <t>% Hombres</t>
  </si>
  <si>
    <t>% Mujeres</t>
  </si>
  <si>
    <t>Ciclo Vital</t>
  </si>
  <si>
    <t>Infancia 6-11 años</t>
  </si>
  <si>
    <t>Adolescencia 12-17 años</t>
  </si>
  <si>
    <t>Juventud 14-28 años</t>
  </si>
  <si>
    <t>Adultos 29-59 años</t>
  </si>
  <si>
    <t>Mayores 60 y Más</t>
  </si>
  <si>
    <t>2.4 PROYECCIONES DE POBLACIÓN SEGÚN CICLO VITAL</t>
  </si>
  <si>
    <t>2.2 PROYECCIONES DE POBLACIÓN TOTAL SEGÚN ÁREA</t>
  </si>
  <si>
    <t>2.5 POBLACIÓN ÉTNICA</t>
  </si>
  <si>
    <t>Indígena</t>
  </si>
  <si>
    <t>Rom</t>
  </si>
  <si>
    <t>Raizal de San Andrés y Providencia</t>
  </si>
  <si>
    <t>Negro (a), mulato, afrocolombiano</t>
  </si>
  <si>
    <t>Ninguno de los anteriores</t>
  </si>
  <si>
    <t>No informa</t>
  </si>
  <si>
    <r>
      <rPr>
        <b/>
        <sz val="9"/>
        <color theme="1"/>
        <rFont val="Gill Sans MT"/>
        <family val="2"/>
      </rPr>
      <t xml:space="preserve">Fuente: </t>
    </r>
    <r>
      <rPr>
        <sz val="9"/>
        <color theme="1"/>
        <rFont val="Gill Sans MT"/>
        <family val="2"/>
      </rPr>
      <t>Sistema de Consulta Censo Básico - DANE. Año 2005</t>
    </r>
  </si>
  <si>
    <t>Afro</t>
  </si>
  <si>
    <t>% de población según etnia</t>
  </si>
  <si>
    <r>
      <rPr>
        <b/>
        <sz val="9"/>
        <color theme="1"/>
        <rFont val="Gill Sans MT"/>
        <family val="2"/>
      </rPr>
      <t xml:space="preserve">Fuente: </t>
    </r>
    <r>
      <rPr>
        <sz val="9"/>
        <color theme="1"/>
        <rFont val="Gill Sans MT"/>
        <family val="2"/>
      </rPr>
      <t>DANE. Año 2005</t>
    </r>
  </si>
  <si>
    <t>Urbano</t>
  </si>
  <si>
    <t>%</t>
  </si>
  <si>
    <t>Total Población</t>
  </si>
  <si>
    <t>2.6 INDICADORES DEMOGRÁFICOS DEL MUNICIPIO</t>
  </si>
  <si>
    <t>POBLACIÓN</t>
  </si>
  <si>
    <t>De 0-4 años</t>
  </si>
  <si>
    <t>De 0-14 años</t>
  </si>
  <si>
    <t>De 5-9 años</t>
  </si>
  <si>
    <t>De 20 a 29 años</t>
  </si>
  <si>
    <t>De 15-64 años</t>
  </si>
  <si>
    <t>De 55-64 años</t>
  </si>
  <si>
    <t>De 75 años y más</t>
  </si>
  <si>
    <t>De 65 años y más</t>
  </si>
  <si>
    <t>Mujeres de 15-49 años</t>
  </si>
  <si>
    <t>Población para indicadores demográficos</t>
  </si>
  <si>
    <t>Calculos pirámide poblacional</t>
  </si>
  <si>
    <t xml:space="preserve">Indicador </t>
  </si>
  <si>
    <t>Relación de dependencia General</t>
  </si>
  <si>
    <t>Relación de dependencia infantil</t>
  </si>
  <si>
    <t>Relación de dependencia senil</t>
  </si>
  <si>
    <t>Índice de envejecimiento</t>
  </si>
  <si>
    <t>Índice de longevidad</t>
  </si>
  <si>
    <t>Relación de niños por mujer</t>
  </si>
  <si>
    <t>Índice de renovación de la población activa</t>
  </si>
  <si>
    <t>Índice de tendencia</t>
  </si>
  <si>
    <t>Índice de masculinidad</t>
  </si>
  <si>
    <t>Indicador</t>
  </si>
  <si>
    <r>
      <rPr>
        <b/>
        <sz val="9"/>
        <color theme="1"/>
        <rFont val="Gill Sans MT"/>
        <family val="2"/>
      </rPr>
      <t>Fuente:</t>
    </r>
    <r>
      <rPr>
        <sz val="9"/>
        <color theme="1"/>
        <rFont val="Gill Sans MT"/>
        <family val="2"/>
      </rPr>
      <t xml:space="preserve"> DANE - Proyecciones de población y cálculos propios</t>
    </r>
  </si>
  <si>
    <t xml:space="preserve">Mujeres </t>
  </si>
  <si>
    <t>2.8 POBLACIÓN SISBENIZADA URBANA Y RURAL</t>
  </si>
  <si>
    <t>Municipio</t>
  </si>
  <si>
    <t>Expulsión</t>
  </si>
  <si>
    <t>Recepción</t>
  </si>
  <si>
    <t>Grupos de edad
(Años)</t>
  </si>
  <si>
    <t>Rural Disperso</t>
  </si>
  <si>
    <t>PROP (%)</t>
  </si>
  <si>
    <t>CVE 
(%)</t>
  </si>
  <si>
    <t>2.9 NECESIDADES BÁSICAS INSATISFECHAS SEGÚN ÁREA</t>
  </si>
  <si>
    <r>
      <rPr>
        <b/>
        <sz val="9"/>
        <color theme="1"/>
        <rFont val="Gill Sans MT"/>
        <family val="2"/>
      </rPr>
      <t xml:space="preserve">Fuente: </t>
    </r>
    <r>
      <rPr>
        <sz val="9"/>
        <color theme="1"/>
        <rFont val="Gill Sans MT"/>
        <family val="2"/>
      </rPr>
      <t>DANE. Censo 2005, actualizado Junio 30 de 2012</t>
    </r>
  </si>
  <si>
    <t>2.9 NECESIDADES BÁSICAS INSATISFECHAS SEGÚN COMPONENTE</t>
  </si>
  <si>
    <t>Componente</t>
  </si>
  <si>
    <t>Prop. De personas en miseria</t>
  </si>
  <si>
    <t>Vivienda</t>
  </si>
  <si>
    <t>Servicios</t>
  </si>
  <si>
    <t>Hacinamiento</t>
  </si>
  <si>
    <t>Inasistencia</t>
  </si>
  <si>
    <t>Dependencia Económica</t>
  </si>
  <si>
    <t>NBI SEGÚN ÁREA</t>
  </si>
  <si>
    <t>3.1 ORGANISMOS DE SALUD</t>
  </si>
  <si>
    <t>Hospital</t>
  </si>
  <si>
    <t>Centro de Salud</t>
  </si>
  <si>
    <t>Organismos de Salud</t>
  </si>
  <si>
    <t>Nivel</t>
  </si>
  <si>
    <t>N° de Médicos</t>
  </si>
  <si>
    <t>N° de Enfermeras Profesionales</t>
  </si>
  <si>
    <t>N° de Auxiliares de Enfermería</t>
  </si>
  <si>
    <t>2.10 INCIDENCIA DE LA POBREZA, POBREZA EXTREMA Y COEFICIENTE DE GINI</t>
  </si>
  <si>
    <t>Incidencia</t>
  </si>
  <si>
    <t>Pobreza</t>
  </si>
  <si>
    <t>Pobreza Extrema</t>
  </si>
  <si>
    <t>Gini</t>
  </si>
  <si>
    <t>Delito</t>
  </si>
  <si>
    <t>Tasa x 100 mil habitantes</t>
  </si>
  <si>
    <t>Hurto a Comercio</t>
  </si>
  <si>
    <t>Hurto a Personas</t>
  </si>
  <si>
    <t>Hurto a Residencias</t>
  </si>
  <si>
    <t>Hurto de Celulares</t>
  </si>
  <si>
    <t>Hurto a Vehículos</t>
  </si>
  <si>
    <t>Hurto a Motocicletas</t>
  </si>
  <si>
    <r>
      <rPr>
        <b/>
        <sz val="8"/>
        <color theme="1"/>
        <rFont val="Gill Sans MT"/>
        <family val="2"/>
      </rPr>
      <t xml:space="preserve">Fuente: </t>
    </r>
    <r>
      <rPr>
        <sz val="8"/>
        <color theme="1"/>
        <rFont val="Gill Sans MT"/>
        <family val="2"/>
      </rPr>
      <t>Medicina Legal y Policía Nacional</t>
    </r>
  </si>
  <si>
    <t>Casos</t>
  </si>
  <si>
    <t>Suicidios</t>
  </si>
  <si>
    <t>3.2 PRINCIPALES CAUSAS DE CONSULTA EXTERNA</t>
  </si>
  <si>
    <t>Diagnóstico</t>
  </si>
  <si>
    <t>Total Consultas</t>
  </si>
  <si>
    <t>Cantidad</t>
  </si>
  <si>
    <t>Estancia Promedio</t>
  </si>
  <si>
    <t>Ocupación %</t>
  </si>
  <si>
    <t>Camas</t>
  </si>
  <si>
    <t>Médico</t>
  </si>
  <si>
    <t>Enfermera</t>
  </si>
  <si>
    <t>Atendidos Por</t>
  </si>
  <si>
    <t>Normal</t>
  </si>
  <si>
    <t>Cesárea</t>
  </si>
  <si>
    <t>Tipos de Partos</t>
  </si>
  <si>
    <t>Partos</t>
  </si>
  <si>
    <t>3.3 NÚMERO DE CAMAS HOSPITALARIAS Y RENDIMIENTO</t>
  </si>
  <si>
    <t>3.4 PARTOS INTRAHOSPITALARIOS</t>
  </si>
  <si>
    <t>3.5 VACUNACIONES REALIZADAS POR BIOLÓGICO</t>
  </si>
  <si>
    <t>B.C.G</t>
  </si>
  <si>
    <t>D.P.T</t>
  </si>
  <si>
    <t>Triple Viral</t>
  </si>
  <si>
    <t>Meningitis tipo B</t>
  </si>
  <si>
    <t>Fiebre Amarilla</t>
  </si>
  <si>
    <t>Hepatitis B</t>
  </si>
  <si>
    <t>Pentavalente</t>
  </si>
  <si>
    <t xml:space="preserve">TD Embarazadas </t>
  </si>
  <si>
    <t>TD MEF</t>
  </si>
  <si>
    <t>Tipo de Biológico</t>
  </si>
  <si>
    <t>Dosis</t>
  </si>
  <si>
    <r>
      <t>1</t>
    </r>
    <r>
      <rPr>
        <b/>
        <vertAlign val="superscript"/>
        <sz val="10"/>
        <color theme="1"/>
        <rFont val="Gill Sans MT"/>
        <family val="2"/>
      </rPr>
      <t>a</t>
    </r>
    <r>
      <rPr>
        <b/>
        <sz val="10"/>
        <color theme="1"/>
        <rFont val="Gill Sans MT"/>
        <family val="2"/>
      </rPr>
      <t xml:space="preserve"> o única</t>
    </r>
  </si>
  <si>
    <r>
      <t>2</t>
    </r>
    <r>
      <rPr>
        <b/>
        <vertAlign val="superscript"/>
        <sz val="10"/>
        <color theme="1"/>
        <rFont val="Gill Sans MT"/>
        <family val="2"/>
      </rPr>
      <t>a</t>
    </r>
    <r>
      <rPr>
        <b/>
        <sz val="10"/>
        <color theme="1"/>
        <rFont val="Gill Sans MT"/>
        <family val="2"/>
      </rPr>
      <t xml:space="preserve"> </t>
    </r>
  </si>
  <si>
    <r>
      <t>3</t>
    </r>
    <r>
      <rPr>
        <b/>
        <vertAlign val="superscript"/>
        <sz val="10"/>
        <color theme="1"/>
        <rFont val="Gill Sans MT"/>
        <family val="2"/>
      </rPr>
      <t>a</t>
    </r>
    <r>
      <rPr>
        <b/>
        <sz val="10"/>
        <color theme="1"/>
        <rFont val="Gill Sans MT"/>
        <family val="2"/>
      </rPr>
      <t xml:space="preserve"> </t>
    </r>
  </si>
  <si>
    <r>
      <t>4</t>
    </r>
    <r>
      <rPr>
        <b/>
        <vertAlign val="superscript"/>
        <sz val="10"/>
        <color theme="1"/>
        <rFont val="Gill Sans MT"/>
        <family val="2"/>
      </rPr>
      <t>a</t>
    </r>
    <r>
      <rPr>
        <b/>
        <sz val="10"/>
        <color theme="1"/>
        <rFont val="Gill Sans MT"/>
        <family val="2"/>
      </rPr>
      <t xml:space="preserve"> o refuerzo</t>
    </r>
  </si>
  <si>
    <r>
      <t>5</t>
    </r>
    <r>
      <rPr>
        <b/>
        <vertAlign val="superscript"/>
        <sz val="10"/>
        <color theme="1"/>
        <rFont val="Gill Sans MT"/>
        <family val="2"/>
      </rPr>
      <t>a</t>
    </r>
    <r>
      <rPr>
        <b/>
        <sz val="10"/>
        <color theme="1"/>
        <rFont val="Gill Sans MT"/>
        <family val="2"/>
      </rPr>
      <t xml:space="preserve"> o refuerzo</t>
    </r>
  </si>
  <si>
    <t>Ref 10 A</t>
  </si>
  <si>
    <t>3.6 CASOS DE DIFTERIA, TÉTANO, TOSFERINA, SARAMPIÓN Y TUBERCULOSIS PULMONAR</t>
  </si>
  <si>
    <t>Tipo de Enfermedad</t>
  </si>
  <si>
    <t>Número de Casos</t>
  </si>
  <si>
    <t>Tuberculosis</t>
  </si>
  <si>
    <t>Difteria</t>
  </si>
  <si>
    <t>Tétanos</t>
  </si>
  <si>
    <t>Tos Ferina</t>
  </si>
  <si>
    <t>Sarampión</t>
  </si>
  <si>
    <t>Polio Oral</t>
  </si>
  <si>
    <t>Vivos</t>
  </si>
  <si>
    <t>Muertos</t>
  </si>
  <si>
    <t>2.11 DÉFICIT DE VIVIENDA</t>
  </si>
  <si>
    <t>2.12 SEGURIDAD HUMANA</t>
  </si>
  <si>
    <t>Variable</t>
  </si>
  <si>
    <r>
      <rPr>
        <b/>
        <sz val="9"/>
        <color theme="1"/>
        <rFont val="Gill Sans MT"/>
        <family val="2"/>
      </rPr>
      <t xml:space="preserve">Fuente: </t>
    </r>
    <r>
      <rPr>
        <sz val="9"/>
        <color theme="1"/>
        <rFont val="Gill Sans MT"/>
        <family val="2"/>
      </rPr>
      <t>DANE - Gran Encuesta Integrada de Hogares - GEIH</t>
    </r>
  </si>
  <si>
    <t>Total Hogares</t>
  </si>
  <si>
    <t>Hogares sin Déficit</t>
  </si>
  <si>
    <t>Hogares en Déficit</t>
  </si>
  <si>
    <t>Hogares en Déficit Cuantitativo</t>
  </si>
  <si>
    <t>Hogares en Déficit Cualtitativo</t>
  </si>
  <si>
    <t>Población Total</t>
  </si>
  <si>
    <t xml:space="preserve">1.5.14 CUADRANTES DEL DEPARTAMENTO DE POLICÍA </t>
  </si>
  <si>
    <r>
      <rPr>
        <b/>
        <sz val="9"/>
        <color theme="1"/>
        <rFont val="Gill Sans MT"/>
        <family val="2"/>
      </rPr>
      <t xml:space="preserve">Fuente: </t>
    </r>
    <r>
      <rPr>
        <sz val="9"/>
        <color theme="1"/>
        <rFont val="Gill Sans MT"/>
        <family val="2"/>
      </rPr>
      <t>DANE - Censo General 2005</t>
    </r>
  </si>
  <si>
    <t>Causas</t>
  </si>
  <si>
    <t>Número</t>
  </si>
  <si>
    <t>3.7 NACIMIENTOS Y DEFUNCIONES</t>
  </si>
  <si>
    <t>Menor de 1 año</t>
  </si>
  <si>
    <t>De 15 - 44 años</t>
  </si>
  <si>
    <t>Nacidos</t>
  </si>
  <si>
    <t>Programa</t>
  </si>
  <si>
    <t>Población Atendida</t>
  </si>
  <si>
    <r>
      <rPr>
        <b/>
        <sz val="9"/>
        <color theme="1"/>
        <rFont val="Gill Sans MT"/>
        <family val="2"/>
      </rPr>
      <t>Fuente:</t>
    </r>
    <r>
      <rPr>
        <sz val="9"/>
        <color theme="1"/>
        <rFont val="Gill Sans MT"/>
        <family val="2"/>
      </rPr>
      <t xml:space="preserve"> Instituto Colombiano de Bienestar Familiar -ICBF</t>
    </r>
  </si>
  <si>
    <t>Modalidad</t>
  </si>
  <si>
    <t># Unidades</t>
  </si>
  <si>
    <t># Cupos</t>
  </si>
  <si>
    <t>3.8.1 POBLACIÓN ATENDIDA EN NUTRICIÓN POR MODALIDADES</t>
  </si>
  <si>
    <t>3.8.2 HOGARES COMUNITARIOS DE BIENESTAR. TIPO Y POBLACIÓN ATENDIDA</t>
  </si>
  <si>
    <t xml:space="preserve">N </t>
  </si>
  <si>
    <t>3.9 ASEGURAMIENTO EN SALUD</t>
  </si>
  <si>
    <t>3.9.1 AFILIACIÓN</t>
  </si>
  <si>
    <t>Total Afiliados</t>
  </si>
  <si>
    <t>Afiliados Régimen Contributivo</t>
  </si>
  <si>
    <t>Afiliados Régimen Subsidiado</t>
  </si>
  <si>
    <t>Variables</t>
  </si>
  <si>
    <t>Afiliados Régimen Especial y Excepción</t>
  </si>
  <si>
    <t>Cobertura en Afiliación en Salud</t>
  </si>
  <si>
    <t>Área</t>
  </si>
  <si>
    <t>3.9.2 COBERTURA EN ASEGURAMIENTO</t>
  </si>
  <si>
    <r>
      <rPr>
        <b/>
        <sz val="9"/>
        <color theme="1"/>
        <rFont val="Gill Sans MT"/>
        <family val="2"/>
      </rPr>
      <t>Fuente:</t>
    </r>
    <r>
      <rPr>
        <sz val="9"/>
        <color theme="1"/>
        <rFont val="Gill Sans MT"/>
        <family val="2"/>
      </rPr>
      <t xml:space="preserve"> Ministerio de Salud y Protección Social </t>
    </r>
  </si>
  <si>
    <r>
      <rPr>
        <b/>
        <sz val="9"/>
        <color theme="1"/>
        <rFont val="Gill Sans MT"/>
        <family val="2"/>
      </rPr>
      <t>Fuente:</t>
    </r>
    <r>
      <rPr>
        <sz val="9"/>
        <color theme="1"/>
        <rFont val="Gill Sans MT"/>
        <family val="2"/>
      </rPr>
      <t xml:space="preserve"> Ministerio de Salud y Protección Social y Secretaría de Salud Departamental</t>
    </r>
  </si>
  <si>
    <t>Viviendas</t>
  </si>
  <si>
    <r>
      <rPr>
        <b/>
        <sz val="9"/>
        <color theme="1"/>
        <rFont val="Calibri"/>
        <family val="2"/>
        <scheme val="minor"/>
      </rPr>
      <t xml:space="preserve">Fuente: </t>
    </r>
    <r>
      <rPr>
        <sz val="9"/>
        <color theme="1"/>
        <rFont val="Calibri"/>
        <family val="2"/>
        <scheme val="minor"/>
      </rPr>
      <t>Secretaría de Planeación y Población DANE</t>
    </r>
  </si>
  <si>
    <r>
      <rPr>
        <b/>
        <sz val="9"/>
        <color theme="1"/>
        <rFont val="Calibri"/>
        <family val="2"/>
        <scheme val="minor"/>
      </rPr>
      <t>Fuente:</t>
    </r>
    <r>
      <rPr>
        <sz val="9"/>
        <color theme="1"/>
        <rFont val="Calibri"/>
        <family val="2"/>
        <scheme val="minor"/>
      </rPr>
      <t xml:space="preserve"> Diócesis o Secretaría de Gobierno Municipal</t>
    </r>
  </si>
  <si>
    <r>
      <rPr>
        <b/>
        <sz val="9"/>
        <color theme="1"/>
        <rFont val="Calibri"/>
        <family val="2"/>
        <scheme val="minor"/>
      </rPr>
      <t>Fuente:</t>
    </r>
    <r>
      <rPr>
        <sz val="9"/>
        <color theme="1"/>
        <rFont val="Calibri"/>
        <family val="2"/>
        <scheme val="minor"/>
      </rPr>
      <t xml:space="preserve"> Rama Judicial del Poder Público - Consejo Seccional de la Judicatura del Quindío</t>
    </r>
  </si>
  <si>
    <t>1.5.12 BAUTIZOS, MATRIMONIOS, DEFUNCIONES Y N° DE PARROQUIAS</t>
  </si>
  <si>
    <r>
      <rPr>
        <b/>
        <sz val="9"/>
        <color theme="1"/>
        <rFont val="Calibri"/>
        <family val="2"/>
        <scheme val="minor"/>
      </rPr>
      <t xml:space="preserve">Fuente: </t>
    </r>
    <r>
      <rPr>
        <sz val="9"/>
        <color theme="1"/>
        <rFont val="Calibri"/>
        <family val="2"/>
        <scheme val="minor"/>
      </rPr>
      <t>Oficina de Registro e Instrumentos Públicos</t>
    </r>
  </si>
  <si>
    <r>
      <rPr>
        <b/>
        <sz val="9"/>
        <color theme="1"/>
        <rFont val="Calibri"/>
        <family val="2"/>
        <scheme val="minor"/>
      </rPr>
      <t xml:space="preserve">Fuente: </t>
    </r>
    <r>
      <rPr>
        <sz val="9"/>
        <color theme="1"/>
        <rFont val="Calibri"/>
        <family val="2"/>
        <scheme val="minor"/>
      </rPr>
      <t>Policía Nacional</t>
    </r>
  </si>
  <si>
    <r>
      <rPr>
        <b/>
        <sz val="9"/>
        <color theme="1"/>
        <rFont val="Calibri"/>
        <family val="2"/>
        <scheme val="minor"/>
      </rPr>
      <t xml:space="preserve">Fuente: </t>
    </r>
    <r>
      <rPr>
        <sz val="9"/>
        <color theme="1"/>
        <rFont val="Calibri"/>
        <family val="2"/>
        <scheme val="minor"/>
      </rPr>
      <t>Aeronáutica Civil, Batallón, Policía, Bomberos</t>
    </r>
  </si>
  <si>
    <r>
      <rPr>
        <b/>
        <sz val="9"/>
        <color theme="1"/>
        <rFont val="Calibri"/>
        <family val="2"/>
        <scheme val="minor"/>
      </rPr>
      <t>Fuente:</t>
    </r>
    <r>
      <rPr>
        <sz val="9"/>
        <color theme="1"/>
        <rFont val="Calibri"/>
        <family val="2"/>
        <scheme val="minor"/>
      </rPr>
      <t xml:space="preserve"> DANE- Censo de población y proyecciones poblacionales</t>
    </r>
  </si>
  <si>
    <r>
      <rPr>
        <b/>
        <sz val="9"/>
        <color theme="1"/>
        <rFont val="Calibri"/>
        <family val="2"/>
        <scheme val="minor"/>
      </rPr>
      <t>Fuente:</t>
    </r>
    <r>
      <rPr>
        <sz val="9"/>
        <color theme="1"/>
        <rFont val="Calibri"/>
        <family val="2"/>
        <scheme val="minor"/>
      </rPr>
      <t xml:space="preserve"> DANE - Proyecciones de población</t>
    </r>
  </si>
  <si>
    <t>Primera infancia 0-5 Años</t>
  </si>
  <si>
    <t>Pertenencia Étnica</t>
  </si>
  <si>
    <t>4.1 COBERTURA REAL: Matrícula por establecimiento educativo y nivel académico</t>
  </si>
  <si>
    <t>Establecimientos Educativos</t>
  </si>
  <si>
    <t>Público</t>
  </si>
  <si>
    <t>Privado</t>
  </si>
  <si>
    <t>Clase</t>
  </si>
  <si>
    <t>Prim</t>
  </si>
  <si>
    <t>Sec</t>
  </si>
  <si>
    <t>Media</t>
  </si>
  <si>
    <t>Nivel Académico</t>
  </si>
  <si>
    <t>TOTAL</t>
  </si>
  <si>
    <t>El Roble</t>
  </si>
  <si>
    <r>
      <t xml:space="preserve">Fuente: </t>
    </r>
    <r>
      <rPr>
        <sz val="9"/>
        <color theme="1"/>
        <rFont val="Calibri"/>
        <family val="2"/>
        <scheme val="minor"/>
      </rPr>
      <t>Secretaría de Educación (Departamental / Municipal) - SIMAT</t>
    </r>
  </si>
  <si>
    <t>Primaria</t>
  </si>
  <si>
    <t>Secundaria</t>
  </si>
  <si>
    <t>Pre escolar</t>
  </si>
  <si>
    <t>Oficial</t>
  </si>
  <si>
    <r>
      <t xml:space="preserve">Fuente: </t>
    </r>
    <r>
      <rPr>
        <sz val="9"/>
        <color theme="1"/>
        <rFont val="Calibri"/>
        <family val="2"/>
        <scheme val="minor"/>
      </rPr>
      <t>Secretaría de Educación (Departamental / Municipal) - SIMAT y cálculos propios</t>
    </r>
  </si>
  <si>
    <t>4.2 DESERCIÓN ESCOLAR</t>
  </si>
  <si>
    <t>Alumnos que Desertan</t>
  </si>
  <si>
    <t>Transic</t>
  </si>
  <si>
    <t>Tasa de cobertura bruta en educación preescolar</t>
  </si>
  <si>
    <t>Tasa de cobertura bruta en educación primaria</t>
  </si>
  <si>
    <t>Tasa de cobertura bruta en educación secundaria</t>
  </si>
  <si>
    <t>Tasa de cobertura bruta en educación media</t>
  </si>
  <si>
    <t>Tasa de cobertura bruta en educación básica</t>
  </si>
  <si>
    <t>Tasa de cobertura neta en educación preescolar</t>
  </si>
  <si>
    <t>Tasa de cobertura neta en educación primaria</t>
  </si>
  <si>
    <t>Tasa de cobertura neta en educación secundaria</t>
  </si>
  <si>
    <t>Tasa de cobertura neta en educación media</t>
  </si>
  <si>
    <t>Tasa de cobertura neta en educación básica</t>
  </si>
  <si>
    <t>COBERTURAS</t>
  </si>
  <si>
    <t>Transición</t>
  </si>
  <si>
    <t>Básica</t>
  </si>
  <si>
    <t>Tasa Aprobación</t>
  </si>
  <si>
    <t>Tasa Deserción</t>
  </si>
  <si>
    <t>Tasa Reprobación</t>
  </si>
  <si>
    <t>4.3 TASA REPITENTES, DESERTORES Y REPROBADOS</t>
  </si>
  <si>
    <t>4.5 TASA DE APROBACIÓN SEGÚN NIVEL EDUCATIVO</t>
  </si>
  <si>
    <t>Lectura Crítica</t>
  </si>
  <si>
    <t>Matemática</t>
  </si>
  <si>
    <t>Sociales y Ciudadanía</t>
  </si>
  <si>
    <t>Ciencias Naturales</t>
  </si>
  <si>
    <t>Nacional</t>
  </si>
  <si>
    <t>Área de Conocimiento</t>
  </si>
  <si>
    <t>Inglés</t>
  </si>
  <si>
    <t>Total Estudiantes Evaluados</t>
  </si>
  <si>
    <t>Total Establecimientos Evaluados</t>
  </si>
  <si>
    <t>Total Oficiales</t>
  </si>
  <si>
    <t>Total No Oficiales</t>
  </si>
  <si>
    <t>DATOS</t>
  </si>
  <si>
    <t>5.1 ENERGÍA ELÉCTRICA</t>
  </si>
  <si>
    <t>5.1.1 NUMERO DE SUSCRIPTORES URBANOS Y RURALES, POR SECTORES</t>
  </si>
  <si>
    <t>Residencial</t>
  </si>
  <si>
    <t>Comercial</t>
  </si>
  <si>
    <t>Industrial</t>
  </si>
  <si>
    <t>Otros</t>
  </si>
  <si>
    <t>Número de Suscriptores</t>
  </si>
  <si>
    <r>
      <rPr>
        <b/>
        <sz val="9"/>
        <color theme="1"/>
        <rFont val="Calibri"/>
        <family val="2"/>
        <scheme val="minor"/>
      </rPr>
      <t xml:space="preserve">Fuente: </t>
    </r>
    <r>
      <rPr>
        <sz val="9"/>
        <color theme="1"/>
        <rFont val="Calibri"/>
        <family val="2"/>
        <scheme val="minor"/>
      </rPr>
      <t>Empresa de Energía del Quindío - EDEQ</t>
    </r>
  </si>
  <si>
    <t>5.1.2 NUMERO DE SUSCRIPTORES SEGÚN ESTRATO SOCIOECONÓMICO</t>
  </si>
  <si>
    <t>Estratos</t>
  </si>
  <si>
    <t>Suscriptores</t>
  </si>
  <si>
    <t>5.2 ACUEDUCTO</t>
  </si>
  <si>
    <t>Sector</t>
  </si>
  <si>
    <t>Estado de la Red</t>
  </si>
  <si>
    <t>% de Cobertura</t>
  </si>
  <si>
    <t>5.2.2 NUMERO DE SUSCRIPTORES SEGÚN ESTRATO SOCIOECONÓMICO</t>
  </si>
  <si>
    <t>Nombre del Afluente</t>
  </si>
  <si>
    <t>Comportamiento (Caudal)</t>
  </si>
  <si>
    <t>5.2.3 NOMBRE DE LAS CUENCAS ABASTECEDORAS DE AGUA</t>
  </si>
  <si>
    <t>5.3 ALCANTARILLADO</t>
  </si>
  <si>
    <t>5.3.1 REDES DE RECOLECCIÓN</t>
  </si>
  <si>
    <t>Longitud Red de Acueducto (Mts)</t>
  </si>
  <si>
    <t>Longitud Red de Alcantarillado (Mts)</t>
  </si>
  <si>
    <t>Número de Hidrantes</t>
  </si>
  <si>
    <t>Estado de Redes</t>
  </si>
  <si>
    <t>5.4 ASEO</t>
  </si>
  <si>
    <t>5.4.1 ASPECTOS GENERALES DEL SERVICIO DE ASEO</t>
  </si>
  <si>
    <t>Entidad Administradora</t>
  </si>
  <si>
    <t>Vehículos Recolectores</t>
  </si>
  <si>
    <t>Barrido y/o Limpieza de vías públicas por semana</t>
  </si>
  <si>
    <t>Disposición final de residuos (lugar</t>
  </si>
  <si>
    <r>
      <rPr>
        <b/>
        <sz val="9"/>
        <color theme="1"/>
        <rFont val="Calibri"/>
        <family val="2"/>
        <scheme val="minor"/>
      </rPr>
      <t xml:space="preserve">Fuente: </t>
    </r>
    <r>
      <rPr>
        <sz val="9"/>
        <color theme="1"/>
        <rFont val="Calibri"/>
        <family val="2"/>
        <scheme val="minor"/>
      </rPr>
      <t>Según empresa de servicios</t>
    </r>
  </si>
  <si>
    <t>5.5 SERVICIO GAS DOMICILIARIO</t>
  </si>
  <si>
    <t>5.5.1 NUMERO DE SUSCRIPTORES URBANOS Y RURALES, POR SECTORES</t>
  </si>
  <si>
    <r>
      <rPr>
        <b/>
        <sz val="9"/>
        <color theme="1"/>
        <rFont val="Calibri"/>
        <family val="2"/>
        <scheme val="minor"/>
      </rPr>
      <t xml:space="preserve">Fuente: </t>
    </r>
    <r>
      <rPr>
        <sz val="9"/>
        <color theme="1"/>
        <rFont val="Calibri"/>
        <family val="2"/>
        <scheme val="minor"/>
      </rPr>
      <t>EFIGAS - E.S.P.</t>
    </r>
  </si>
  <si>
    <t>% de Población</t>
  </si>
  <si>
    <t>5.6 PLAZA DE MERCADO</t>
  </si>
  <si>
    <t>5.6.1 NUMERO DE SUSCRIPTORES URBANOS Y RURALES, POR SECTORES</t>
  </si>
  <si>
    <t>Tipo de Servicio</t>
  </si>
  <si>
    <t>Internos</t>
  </si>
  <si>
    <t>Externos</t>
  </si>
  <si>
    <r>
      <rPr>
        <b/>
        <sz val="9"/>
        <color theme="1"/>
        <rFont val="Calibri"/>
        <family val="2"/>
        <scheme val="minor"/>
      </rPr>
      <t xml:space="preserve">Fuente: </t>
    </r>
    <r>
      <rPr>
        <sz val="9"/>
        <color theme="1"/>
        <rFont val="Calibri"/>
        <family val="2"/>
        <scheme val="minor"/>
      </rPr>
      <t>Según municipio</t>
    </r>
  </si>
  <si>
    <t>COBERTURA EN ACUEDUCTO</t>
  </si>
  <si>
    <t>COBERTURA EN ALCANTARILLADO</t>
  </si>
  <si>
    <t>COBERTURA EN ASEO</t>
  </si>
  <si>
    <t>5.10 OTRAS COBERTURAS</t>
  </si>
  <si>
    <t>Malo</t>
  </si>
  <si>
    <t>Estado</t>
  </si>
  <si>
    <t>Empresa</t>
  </si>
  <si>
    <t>Rutas</t>
  </si>
  <si>
    <t>Frecuencia Diaria</t>
  </si>
  <si>
    <t>Ordinarios</t>
  </si>
  <si>
    <t>Festivos</t>
  </si>
  <si>
    <t xml:space="preserve">Empresa </t>
  </si>
  <si>
    <t xml:space="preserve">Cubrimiento </t>
  </si>
  <si>
    <t xml:space="preserve">Municipal </t>
  </si>
  <si>
    <t xml:space="preserve">Departamental </t>
  </si>
  <si>
    <t xml:space="preserve">Nacional </t>
  </si>
  <si>
    <t xml:space="preserve">Oficina de tránsito </t>
  </si>
  <si>
    <t xml:space="preserve">Oficial </t>
  </si>
  <si>
    <t xml:space="preserve">Particular </t>
  </si>
  <si>
    <t xml:space="preserve">Público </t>
  </si>
  <si>
    <t xml:space="preserve">Total </t>
  </si>
  <si>
    <r>
      <rPr>
        <b/>
        <sz val="9"/>
        <color theme="1"/>
        <rFont val="Gill Sans MT"/>
        <family val="2"/>
      </rPr>
      <t xml:space="preserve">Fuente: </t>
    </r>
    <r>
      <rPr>
        <sz val="9"/>
        <color theme="1"/>
        <rFont val="Gill Sans MT"/>
        <family val="2"/>
      </rPr>
      <t xml:space="preserve">Oficina de tránsito </t>
    </r>
  </si>
  <si>
    <t xml:space="preserve">Factores </t>
  </si>
  <si>
    <t xml:space="preserve">Total Accidentes </t>
  </si>
  <si>
    <t xml:space="preserve">Accidentes solo daños </t>
  </si>
  <si>
    <t xml:space="preserve">Accidentes con muertos </t>
  </si>
  <si>
    <t xml:space="preserve">Accidentes con heridos </t>
  </si>
  <si>
    <t xml:space="preserve">Número de orden </t>
  </si>
  <si>
    <t xml:space="preserve">Causas de accidentes de tránsito </t>
  </si>
  <si>
    <t xml:space="preserve">Distrarse </t>
  </si>
  <si>
    <t>Otras causas</t>
  </si>
  <si>
    <t xml:space="preserve">Embriaguez/ droga </t>
  </si>
  <si>
    <t xml:space="preserve">Impericia en el manejo </t>
  </si>
  <si>
    <t xml:space="preserve">Transitar en contravía </t>
  </si>
  <si>
    <t xml:space="preserve">No mantener distancia </t>
  </si>
  <si>
    <t xml:space="preserve">Girar bruscamente </t>
  </si>
  <si>
    <t xml:space="preserve">No respetar prelación </t>
  </si>
  <si>
    <t xml:space="preserve">Peatón cruzar sin observar </t>
  </si>
  <si>
    <t xml:space="preserve">Superficie húmeda </t>
  </si>
  <si>
    <t xml:space="preserve">6.7 NÚMERO DE LICENCIAS DE CONDUCCIÓN EXPEDIDAS, SEGÚN OFICINAS DE TRÁNSITO </t>
  </si>
  <si>
    <t xml:space="preserve">Número de licencias de conducción </t>
  </si>
  <si>
    <t xml:space="preserve">Clase de vehículo </t>
  </si>
  <si>
    <t xml:space="preserve">Motocicleta </t>
  </si>
  <si>
    <t xml:space="preserve">Automóvil </t>
  </si>
  <si>
    <t xml:space="preserve">Muertos </t>
  </si>
  <si>
    <t xml:space="preserve">Heridos </t>
  </si>
  <si>
    <t xml:space="preserve">Con daños </t>
  </si>
  <si>
    <t xml:space="preserve">Automóviles </t>
  </si>
  <si>
    <t xml:space="preserve">Motocicletas </t>
  </si>
  <si>
    <t xml:space="preserve">Otros </t>
  </si>
  <si>
    <t>7.1 ESCENARIOS DEPORTIVOS Y UBICACIÓN</t>
  </si>
  <si>
    <t xml:space="preserve">Urbana </t>
  </si>
  <si>
    <r>
      <rPr>
        <b/>
        <sz val="9"/>
        <color theme="1"/>
        <rFont val="Gill Sans MT"/>
        <family val="2"/>
      </rPr>
      <t xml:space="preserve">Fuente: </t>
    </r>
    <r>
      <rPr>
        <sz val="9"/>
        <color theme="1"/>
        <rFont val="Gill Sans MT"/>
        <family val="2"/>
      </rPr>
      <t>Secretaría de gobierno municipal</t>
    </r>
  </si>
  <si>
    <t>7.2 ESCENARIOS CULTURALES Y UBICACIÓN</t>
  </si>
  <si>
    <t>7.3 ORGANISMOS DE SOCORRO</t>
  </si>
  <si>
    <t>Organismos de socorro</t>
  </si>
  <si>
    <t xml:space="preserve">Urbano </t>
  </si>
  <si>
    <t>Personal</t>
  </si>
  <si>
    <t>Categoria</t>
  </si>
  <si>
    <t>Capacidad</t>
  </si>
  <si>
    <t>7.4 ESTABLECIMIENTOS CARCELARIOS, PENITENCIARIAS</t>
  </si>
  <si>
    <r>
      <rPr>
        <b/>
        <sz val="10"/>
        <color theme="1"/>
        <rFont val="Gill Sans MT"/>
        <family val="2"/>
      </rPr>
      <t xml:space="preserve">Fuente: </t>
    </r>
    <r>
      <rPr>
        <sz val="10"/>
        <color theme="1"/>
        <rFont val="Gill Sans MT"/>
        <family val="2"/>
      </rPr>
      <t>Secretaría de gobierno municipal</t>
    </r>
  </si>
  <si>
    <t>Machos</t>
  </si>
  <si>
    <t>Hembras</t>
  </si>
  <si>
    <t>Externa</t>
  </si>
  <si>
    <t>Total Bovinos</t>
  </si>
  <si>
    <t>Tipo de Explotación</t>
  </si>
  <si>
    <t>Leche</t>
  </si>
  <si>
    <t>Doble Propósito</t>
  </si>
  <si>
    <t>Ceba</t>
  </si>
  <si>
    <t>8.1.1 SACRIFICIO DE GANADO MAYOR</t>
  </si>
  <si>
    <t>8.1.2 SACRIFICIO DE GANADO MENOR</t>
  </si>
  <si>
    <t>8.1.3 POBLACIÓN GANADO BOVINO</t>
  </si>
  <si>
    <t>8.1.4 POBLACIÓN GANADO PORCINO</t>
  </si>
  <si>
    <t>8.1.5 POBLACIÓN AVÍCOLA</t>
  </si>
  <si>
    <t>Total aves</t>
  </si>
  <si>
    <t>Ponedoras</t>
  </si>
  <si>
    <t>Tipo de especie</t>
  </si>
  <si>
    <t>8.1.6 POBLACIÓN DE OTRAS ESPECIES PECUARIAS</t>
  </si>
  <si>
    <t>8.1 SUBSECTOR PECUARIO</t>
  </si>
  <si>
    <t>8.2.1 CULTIVOS DEL MUNICIPIO Y AREA CULTIVADA (Has)</t>
  </si>
  <si>
    <t>8.2 SUBSECTOR AGRÍCOLA</t>
  </si>
  <si>
    <t>Cultivo tecnificado</t>
  </si>
  <si>
    <t>Área cultivada</t>
  </si>
  <si>
    <t>TIPO</t>
  </si>
  <si>
    <t>Transitorio</t>
  </si>
  <si>
    <t>Permanente</t>
  </si>
  <si>
    <t xml:space="preserve">Ubicación </t>
  </si>
  <si>
    <t xml:space="preserve">Tipo de explotacion </t>
  </si>
  <si>
    <t>8.2.2 USOS DEL SUELO (Has)</t>
  </si>
  <si>
    <t>Usos</t>
  </si>
  <si>
    <r>
      <t xml:space="preserve">Fuente: </t>
    </r>
    <r>
      <rPr>
        <sz val="9"/>
        <color theme="1"/>
        <rFont val="Gill Sans MT"/>
        <family val="2"/>
      </rPr>
      <t>POT</t>
    </r>
  </si>
  <si>
    <t xml:space="preserve">Interna </t>
  </si>
  <si>
    <t>Procedencia%</t>
  </si>
  <si>
    <t xml:space="preserve">Machos </t>
  </si>
  <si>
    <t xml:space="preserve">Hembras </t>
  </si>
  <si>
    <t xml:space="preserve">Número de cabezas </t>
  </si>
  <si>
    <t xml:space="preserve">Tipo de explotación </t>
  </si>
  <si>
    <t xml:space="preserve">Engorde </t>
  </si>
  <si>
    <t xml:space="preserve">Hectáreas </t>
  </si>
  <si>
    <r>
      <t xml:space="preserve">8.2.3 MINAS Y CANTERAS. </t>
    </r>
    <r>
      <rPr>
        <sz val="11"/>
        <color rgb="FF002060"/>
        <rFont val="Gill Sans MT"/>
        <family val="2"/>
      </rPr>
      <t xml:space="preserve">Explotación </t>
    </r>
  </si>
  <si>
    <t xml:space="preserve">9.1 CLASIFICACIÓN DE LA PROPIEDAD RAÍZ SEGÚN TAMAÑO Y SUPERFICIE URBANA Y RURAL. </t>
  </si>
  <si>
    <t>9.2 NUMERO DE PREDIOS Y PROPIETARIOS URBANOS Y RURALES</t>
  </si>
  <si>
    <t xml:space="preserve">Superficie </t>
  </si>
  <si>
    <t xml:space="preserve">Rural </t>
  </si>
  <si>
    <t xml:space="preserve">Predios </t>
  </si>
  <si>
    <t xml:space="preserve">Propietarios </t>
  </si>
  <si>
    <t>&lt;1</t>
  </si>
  <si>
    <t xml:space="preserve">De 1 a 3 </t>
  </si>
  <si>
    <t>De 3 a 5</t>
  </si>
  <si>
    <t xml:space="preserve">De 5 a 10 </t>
  </si>
  <si>
    <t>De 20 a 50</t>
  </si>
  <si>
    <t>De 100 a 200</t>
  </si>
  <si>
    <t>De 200 a 500</t>
  </si>
  <si>
    <r>
      <rPr>
        <b/>
        <sz val="9"/>
        <color theme="1"/>
        <rFont val="Gill Sans MT"/>
        <family val="2"/>
      </rPr>
      <t xml:space="preserve">Fuente: </t>
    </r>
    <r>
      <rPr>
        <sz val="9"/>
        <color theme="1"/>
        <rFont val="Gill Sans MT"/>
        <family val="2"/>
      </rPr>
      <t xml:space="preserve">IGAC </t>
    </r>
  </si>
  <si>
    <t xml:space="preserve">9.3 INDUSTRIA Y COMERCIO: NEGOCIOS INTERNACIONALES </t>
  </si>
  <si>
    <t xml:space="preserve">Actividad comercial </t>
  </si>
  <si>
    <t xml:space="preserve">Número de establecimientos </t>
  </si>
  <si>
    <t xml:space="preserve">Permanentes </t>
  </si>
  <si>
    <t xml:space="preserve">Temporales </t>
  </si>
  <si>
    <r>
      <rPr>
        <b/>
        <sz val="9"/>
        <color theme="1"/>
        <rFont val="Gill Sans MT"/>
        <family val="2"/>
      </rPr>
      <t xml:space="preserve">Fuente: </t>
    </r>
    <r>
      <rPr>
        <sz val="9"/>
        <color theme="1"/>
        <rFont val="Gill Sans MT"/>
        <family val="2"/>
      </rPr>
      <t xml:space="preserve">Cámara de comercio </t>
    </r>
  </si>
  <si>
    <r>
      <t xml:space="preserve">10.1 ATRACTIVOS TURÍSTICOS: </t>
    </r>
    <r>
      <rPr>
        <sz val="11"/>
        <color rgb="FF002060"/>
        <rFont val="Gill Sans MT"/>
        <family val="2"/>
      </rPr>
      <t>Parques, Museos, Reservas</t>
    </r>
  </si>
  <si>
    <r>
      <t xml:space="preserve">10.2 INFRAESTRUCTURA HOTELERA: </t>
    </r>
    <r>
      <rPr>
        <sz val="11"/>
        <color rgb="FF002060"/>
        <rFont val="Gill Sans MT"/>
        <family val="2"/>
      </rPr>
      <t xml:space="preserve">Hoteles, Estancias, Posadas, Ecofincas, Restaurantes </t>
    </r>
  </si>
  <si>
    <t xml:space="preserve">Nombre </t>
  </si>
  <si>
    <t xml:space="preserve">Capacidad </t>
  </si>
  <si>
    <t xml:space="preserve">N° Habitaciones </t>
  </si>
  <si>
    <t xml:space="preserve">N° Camas </t>
  </si>
  <si>
    <r>
      <t xml:space="preserve">Fuente: </t>
    </r>
    <r>
      <rPr>
        <sz val="9"/>
        <color theme="1"/>
        <rFont val="Gill Sans MT"/>
        <family val="2"/>
      </rPr>
      <t xml:space="preserve">Secretaria de Planeación Municipal </t>
    </r>
  </si>
  <si>
    <r>
      <rPr>
        <b/>
        <sz val="9"/>
        <color theme="1"/>
        <rFont val="Gill Sans MT"/>
        <family val="2"/>
      </rPr>
      <t xml:space="preserve">Fuente: </t>
    </r>
    <r>
      <rPr>
        <sz val="9"/>
        <color theme="1"/>
        <rFont val="Gill Sans MT"/>
        <family val="2"/>
      </rPr>
      <t xml:space="preserve">Secretaria de Planeación Municipal </t>
    </r>
  </si>
  <si>
    <t xml:space="preserve">Superávit </t>
  </si>
  <si>
    <t xml:space="preserve">Ejecución de Ingresos </t>
  </si>
  <si>
    <t xml:space="preserve">Ejecución de Egresos </t>
  </si>
  <si>
    <r>
      <t xml:space="preserve">Fuente: </t>
    </r>
    <r>
      <rPr>
        <sz val="10"/>
        <color theme="1"/>
        <rFont val="Gill Sans MT"/>
        <family val="2"/>
      </rPr>
      <t xml:space="preserve">Haciendo Municipal </t>
    </r>
  </si>
  <si>
    <r>
      <t>11.2 EJECUCIÓN DE INGRESOS Y EGRESOS  (</t>
    </r>
    <r>
      <rPr>
        <sz val="11"/>
        <color rgb="FF002060"/>
        <rFont val="Gill Sans MT"/>
        <family val="2"/>
      </rPr>
      <t>Millones de pesos</t>
    </r>
    <r>
      <rPr>
        <b/>
        <sz val="11"/>
        <color rgb="FF002060"/>
        <rFont val="Gill Sans MT"/>
        <family val="2"/>
      </rPr>
      <t>)</t>
    </r>
  </si>
  <si>
    <r>
      <t>11.1 EJECUCIÓN PRESUPUESTAL (</t>
    </r>
    <r>
      <rPr>
        <sz val="11"/>
        <color rgb="FF002060"/>
        <rFont val="Gill Sans MT"/>
        <family val="2"/>
      </rPr>
      <t>Millones de pesos</t>
    </r>
    <r>
      <rPr>
        <b/>
        <sz val="11"/>
        <color rgb="FF002060"/>
        <rFont val="Gill Sans MT"/>
        <family val="2"/>
      </rPr>
      <t>)</t>
    </r>
  </si>
  <si>
    <t xml:space="preserve">Ingresos tributarios </t>
  </si>
  <si>
    <t xml:space="preserve">Ingresos No tributarios </t>
  </si>
  <si>
    <t xml:space="preserve">Ingresos de capital </t>
  </si>
  <si>
    <t xml:space="preserve">Fondos especiales </t>
  </si>
  <si>
    <t xml:space="preserve">Gasto de funcionamiento </t>
  </si>
  <si>
    <t xml:space="preserve">Servicio a la deuda </t>
  </si>
  <si>
    <t xml:space="preserve">Inversión </t>
  </si>
  <si>
    <r>
      <t>11.3 INVERSIÓN POR SECTOR DEL SGP (</t>
    </r>
    <r>
      <rPr>
        <sz val="11"/>
        <color rgb="FF002060"/>
        <rFont val="Gill Sans MT"/>
        <family val="2"/>
      </rPr>
      <t>Millones de pesos</t>
    </r>
    <r>
      <rPr>
        <b/>
        <sz val="11"/>
        <color rgb="FF002060"/>
        <rFont val="Gill Sans MT"/>
        <family val="2"/>
      </rPr>
      <t>)</t>
    </r>
  </si>
  <si>
    <t xml:space="preserve">Educación </t>
  </si>
  <si>
    <t xml:space="preserve">Salud </t>
  </si>
  <si>
    <t xml:space="preserve">Deporte y Recreación </t>
  </si>
  <si>
    <t xml:space="preserve">Cultura </t>
  </si>
  <si>
    <t xml:space="preserve">Vías </t>
  </si>
  <si>
    <t xml:space="preserve">Agua potable y saneamiento </t>
  </si>
  <si>
    <t xml:space="preserve">Otros sectores </t>
  </si>
  <si>
    <t xml:space="preserve">Trimestre </t>
  </si>
  <si>
    <t xml:space="preserve">Número de giros </t>
  </si>
  <si>
    <t xml:space="preserve">Valor total de los giros </t>
  </si>
  <si>
    <t>II</t>
  </si>
  <si>
    <t>III</t>
  </si>
  <si>
    <t>IV</t>
  </si>
  <si>
    <t>11.5 NÚMERO DE GIROS Y MONTO DE LAS TRANSACCIONES SALIENTES A NIVEL MUNICIPAL</t>
  </si>
  <si>
    <t>DELITO</t>
  </si>
  <si>
    <t>N° CASOS</t>
  </si>
  <si>
    <r>
      <rPr>
        <b/>
        <sz val="10"/>
        <color theme="1"/>
        <rFont val="Gill Sans MT"/>
        <family val="2"/>
      </rPr>
      <t xml:space="preserve">Fuente: </t>
    </r>
    <r>
      <rPr>
        <sz val="10"/>
        <color theme="1"/>
        <rFont val="Gill Sans MT"/>
        <family val="2"/>
      </rPr>
      <t>Ministerio de Tecnologías de la Información y las Comunicaciones</t>
    </r>
  </si>
  <si>
    <r>
      <rPr>
        <b/>
        <sz val="9"/>
        <color theme="1"/>
        <rFont val="Gill Sans MT"/>
        <family val="2"/>
      </rPr>
      <t xml:space="preserve">Fuente: </t>
    </r>
    <r>
      <rPr>
        <sz val="9"/>
        <color theme="1"/>
        <rFont val="Gill Sans MT"/>
        <family val="2"/>
      </rPr>
      <t>Secretaría de Infraestructura</t>
    </r>
  </si>
  <si>
    <t>11.4 NÚMERO DE GIROS Y MONTO DE LAS TRANSACCIONES ENTRANTES A NIVEL MUNICIPAL</t>
  </si>
  <si>
    <t xml:space="preserve">11.4 SERVICIOS POSTALES DE PAGO Y SERVICIOS FINANCIEROS DE CORREO </t>
  </si>
  <si>
    <r>
      <rPr>
        <b/>
        <sz val="9"/>
        <color theme="1"/>
        <rFont val="Gill Sans MT"/>
        <family val="2"/>
      </rPr>
      <t>Fuente:</t>
    </r>
    <r>
      <rPr>
        <sz val="9"/>
        <color theme="1"/>
        <rFont val="Gill Sans MT"/>
        <family val="2"/>
      </rPr>
      <t xml:space="preserve"> Secretaría de Salud Departamental</t>
    </r>
  </si>
  <si>
    <t>3.8 INFORMACIÓN DE LA SITUACIÓN NUTRICIONAL</t>
  </si>
  <si>
    <t>Adecuado</t>
  </si>
  <si>
    <t>Menores de 5 años</t>
  </si>
  <si>
    <t>Menores de 18 años</t>
  </si>
  <si>
    <t>4.4 COBERTURAS EN EDUCACIÓN</t>
  </si>
  <si>
    <r>
      <t xml:space="preserve">Fuente: </t>
    </r>
    <r>
      <rPr>
        <sz val="9"/>
        <color theme="1"/>
        <rFont val="Calibri"/>
        <family val="2"/>
        <scheme val="minor"/>
      </rPr>
      <t>Ministerio de Educación Nacional - MEN  - SIMAT</t>
    </r>
  </si>
  <si>
    <r>
      <rPr>
        <b/>
        <sz val="9"/>
        <color theme="1"/>
        <rFont val="Calibri"/>
        <family val="2"/>
        <scheme val="minor"/>
      </rPr>
      <t>Fuente:</t>
    </r>
    <r>
      <rPr>
        <sz val="9"/>
        <color theme="1"/>
        <rFont val="Calibri"/>
        <family val="2"/>
        <scheme val="minor"/>
      </rPr>
      <t xml:space="preserve"> Ministerio de Educación Nacional - MEN  - SIMAT</t>
    </r>
  </si>
  <si>
    <r>
      <rPr>
        <b/>
        <sz val="9"/>
        <color theme="1"/>
        <rFont val="Gill Sans MT"/>
        <family val="2"/>
      </rPr>
      <t xml:space="preserve">Fuente: </t>
    </r>
    <r>
      <rPr>
        <sz val="9"/>
        <color theme="1"/>
        <rFont val="Gill Sans MT"/>
        <family val="2"/>
      </rPr>
      <t>Secretaría de Infraestructura del municipio</t>
    </r>
  </si>
  <si>
    <r>
      <rPr>
        <b/>
        <sz val="9"/>
        <color theme="1"/>
        <rFont val="Calibri"/>
        <family val="2"/>
        <scheme val="minor"/>
      </rPr>
      <t xml:space="preserve">Fuente: </t>
    </r>
    <r>
      <rPr>
        <sz val="9"/>
        <color theme="1"/>
        <rFont val="Calibri"/>
        <family val="2"/>
        <scheme val="minor"/>
      </rPr>
      <t>Secretaría de Planeación</t>
    </r>
  </si>
  <si>
    <r>
      <rPr>
        <b/>
        <sz val="9"/>
        <color theme="1"/>
        <rFont val="Gill Sans MT"/>
        <family val="2"/>
      </rPr>
      <t xml:space="preserve">Fuente: </t>
    </r>
    <r>
      <rPr>
        <sz val="9"/>
        <color theme="1"/>
        <rFont val="Gill Sans MT"/>
        <family val="2"/>
      </rPr>
      <t>Secretaría de Planeación Departamental - Base Certificada Sisbén III. Corte diciembre de 2016</t>
    </r>
  </si>
  <si>
    <r>
      <rPr>
        <b/>
        <sz val="9"/>
        <color theme="1"/>
        <rFont val="Gill Sans MT"/>
        <family val="2"/>
      </rPr>
      <t xml:space="preserve">Fuente: </t>
    </r>
    <r>
      <rPr>
        <sz val="9"/>
        <color theme="1"/>
        <rFont val="Gill Sans MT"/>
        <family val="2"/>
      </rPr>
      <t>UARIV – Unidad de Atención y Reparación Integral a Víctimas del Conflicto Armado</t>
    </r>
    <r>
      <rPr>
        <sz val="9"/>
        <color rgb="FFFF0000"/>
        <rFont val="Gill Sans MT"/>
        <family val="2"/>
      </rPr>
      <t xml:space="preserve"> </t>
    </r>
  </si>
  <si>
    <r>
      <rPr>
        <b/>
        <sz val="9"/>
        <color theme="1"/>
        <rFont val="Calibri"/>
        <family val="2"/>
        <scheme val="minor"/>
      </rPr>
      <t>Fuente:</t>
    </r>
    <r>
      <rPr>
        <sz val="9"/>
        <color theme="1"/>
        <rFont val="Calibri"/>
        <family val="2"/>
        <scheme val="minor"/>
      </rPr>
      <t xml:space="preserve"> Secretaría de Planeación -EOT</t>
    </r>
  </si>
  <si>
    <t xml:space="preserve">3.8.3 SITUACIÓN NUTRICIONAL (PESO/EDAD) &lt; DE 5 AÑOS </t>
  </si>
  <si>
    <t>Riesgo Peso Bajo</t>
  </si>
  <si>
    <t>DNT Global</t>
  </si>
  <si>
    <t xml:space="preserve">3.8.4 SITUACIÓN NUTRICIONAL (TALLA/EDAD) &lt; DE 18 AÑOS </t>
  </si>
  <si>
    <t>Riesgo Talla Baja</t>
  </si>
  <si>
    <t xml:space="preserve">5.7 COBERTURA DE ACUEDUCTO </t>
  </si>
  <si>
    <t>5.8 COBERTURA DE ALCANTARILLADO</t>
  </si>
  <si>
    <r>
      <rPr>
        <b/>
        <sz val="9"/>
        <color theme="1"/>
        <rFont val="Calibri"/>
        <family val="2"/>
        <scheme val="minor"/>
      </rPr>
      <t xml:space="preserve">Fuente: </t>
    </r>
    <r>
      <rPr>
        <sz val="9"/>
        <color theme="1"/>
        <rFont val="Calibri"/>
        <family val="2"/>
        <scheme val="minor"/>
      </rPr>
      <t>MINTIC, MINMINAS, UPME -SIEL Sistema de información eléctrico colombiano - (EDEQ)</t>
    </r>
  </si>
  <si>
    <t xml:space="preserve">5.9 COBERTURA DE ASEO </t>
  </si>
  <si>
    <t xml:space="preserve">6.3 TRANSPORTE DE CARGA </t>
  </si>
  <si>
    <t>CÓRDOBA</t>
  </si>
  <si>
    <t>CORDILLERANOS</t>
  </si>
  <si>
    <t>D</t>
  </si>
  <si>
    <t>JESÚS Y MIGUEL JARAMILLO</t>
  </si>
  <si>
    <t>JOAQUÍN BUITRAGO</t>
  </si>
  <si>
    <t>MANUEL BEMÚDEZ</t>
  </si>
  <si>
    <t>PAULINO Y JULIO GARCÍA</t>
  </si>
  <si>
    <t>NEMESIO PEÑA</t>
  </si>
  <si>
    <t>PEDRO SALGADO</t>
  </si>
  <si>
    <t>JESÚS VALENCIA</t>
  </si>
  <si>
    <t>HEARLY SABOGAL TAMAYO</t>
  </si>
  <si>
    <t>GABRIEL ALFONSO AGUIRRE</t>
  </si>
  <si>
    <t>JARDIN ALTO</t>
  </si>
  <si>
    <t>JARDIN BAJO</t>
  </si>
  <si>
    <t>BELLAVISTA</t>
  </si>
  <si>
    <t>RIO VERDE ALTO</t>
  </si>
  <si>
    <t>LA SOLEDAD</t>
  </si>
  <si>
    <t>TRAVESIAS</t>
  </si>
  <si>
    <t>GUAYAQUIL ALTO</t>
  </si>
  <si>
    <t>GUAYAQUIL BAJO</t>
  </si>
  <si>
    <t>GUAYABAL</t>
  </si>
  <si>
    <t>SAN JOSE DE LA CONCHA</t>
  </si>
  <si>
    <t>SIBERIA ALTA</t>
  </si>
  <si>
    <r>
      <rPr>
        <b/>
        <sz val="26"/>
        <color theme="1"/>
        <rFont val="Calibri"/>
        <family val="2"/>
        <scheme val="minor"/>
      </rPr>
      <t>1966</t>
    </r>
    <r>
      <rPr>
        <b/>
        <sz val="11"/>
        <color theme="1"/>
        <rFont val="Calibri"/>
        <family val="2"/>
        <scheme val="minor"/>
      </rPr>
      <t xml:space="preserve"> </t>
    </r>
    <r>
      <rPr>
        <sz val="11"/>
        <color theme="1"/>
        <rFont val="Calibri"/>
        <family val="2"/>
        <scheme val="minor"/>
      </rPr>
      <t xml:space="preserve">
</t>
    </r>
  </si>
  <si>
    <t>Calarcá</t>
  </si>
  <si>
    <t>Departamento del Tolima</t>
  </si>
  <si>
    <t>Calarcá y Buenavista</t>
  </si>
  <si>
    <t>Pijao</t>
  </si>
  <si>
    <t>4,2 - 5,8</t>
  </si>
  <si>
    <t>4º 28’ 75” N</t>
  </si>
  <si>
    <t>75º 41’ 7” W</t>
  </si>
  <si>
    <t>19º</t>
  </si>
  <si>
    <t>Alto del Oso</t>
  </si>
  <si>
    <t>Alto de Carniceros</t>
  </si>
  <si>
    <t>Morro Azul</t>
  </si>
  <si>
    <t>Reserva Cascada (Municipio de Córdoba)</t>
  </si>
  <si>
    <t>La Cima</t>
  </si>
  <si>
    <t>Alto San José</t>
  </si>
  <si>
    <t>Alto de Ventiaderos</t>
  </si>
  <si>
    <t>Alto del Zancudo</t>
  </si>
  <si>
    <t>Alto predio la Cachuca Límite Tolima</t>
  </si>
  <si>
    <t>Páramo Córdoba Límite Tolima</t>
  </si>
  <si>
    <t>Travesía</t>
  </si>
  <si>
    <t>Carniceros</t>
  </si>
  <si>
    <t>Media Cara</t>
  </si>
  <si>
    <t>La Española</t>
  </si>
  <si>
    <t>Jardín Alto</t>
  </si>
  <si>
    <t>La Concha</t>
  </si>
  <si>
    <t>Las Auras</t>
  </si>
  <si>
    <t>Siberia Alta</t>
  </si>
  <si>
    <t>Falla de Romerales</t>
  </si>
  <si>
    <t>5 km</t>
  </si>
  <si>
    <t>3 Km</t>
  </si>
  <si>
    <t>Cañon de las Auras</t>
  </si>
  <si>
    <t>7 Km</t>
  </si>
  <si>
    <t>Q. El Edém</t>
  </si>
  <si>
    <t>Q. El Cedral</t>
  </si>
  <si>
    <t>Q. La Primavera</t>
  </si>
  <si>
    <t>Q. Magallanes</t>
  </si>
  <si>
    <t>Q. Las Pavas</t>
  </si>
  <si>
    <t>Q. La Española</t>
  </si>
  <si>
    <t>Q. La Concha</t>
  </si>
  <si>
    <t>Q. Sardineros</t>
  </si>
  <si>
    <t>Río Santo Domigo</t>
  </si>
  <si>
    <t>Q. El Jardín</t>
  </si>
  <si>
    <t>La Siberia</t>
  </si>
  <si>
    <t>La San Juana</t>
  </si>
  <si>
    <t>Córdoba</t>
  </si>
  <si>
    <t>3.7.1 NACIMIENTOS Y DEFUNCIONES FETALES SEGÚN SEXO Y RESIDENCIA DE LA MADRE</t>
  </si>
  <si>
    <t>3.7.2 TASA DE MORTALIDAD INFANTIL (Defunciones de menores de 1 año por cada Mil Nacidos Vivos)</t>
  </si>
  <si>
    <t>Indeterminado</t>
  </si>
  <si>
    <t>Entidad</t>
  </si>
  <si>
    <r>
      <rPr>
        <b/>
        <sz val="9"/>
        <color theme="1"/>
        <rFont val="Gill Sans MT"/>
        <family val="2"/>
      </rPr>
      <t>Fuente:</t>
    </r>
    <r>
      <rPr>
        <sz val="9"/>
        <color theme="1"/>
        <rFont val="Gill Sans MT"/>
        <family val="2"/>
      </rPr>
      <t xml:space="preserve"> DANE - Estadísticas vitales ajustados por métodos demográficos y estadísticos. Indicador calculado por lugar de residencia habitual</t>
    </r>
  </si>
  <si>
    <t>3.7.4 DEFUNCIONES NO FETALES POR GRUPO DE EDAD Y ÁREA DE RESIDENCIA</t>
  </si>
  <si>
    <t>Numero</t>
  </si>
  <si>
    <t>Área de Residencia</t>
  </si>
  <si>
    <t>Sin Información</t>
  </si>
  <si>
    <t>3.7.5 CAUSAS DE MORTALIDAD FETAL SEGÚN RESIDENCIA DE LA MADRE (LISTA DE CAUSAS AGRUPADAS 6/67 )</t>
  </si>
  <si>
    <t>3.7.6 NACIMIENTOS SEGÚN RESIDENCIA Y GRUPOS DE EDAD DE LA MADRE</t>
  </si>
  <si>
    <t>H</t>
  </si>
  <si>
    <t>M</t>
  </si>
  <si>
    <t>401 FETO Y RECIEN NACIDO AFECTADOS POR CIERTAS AFECC. MATERNAS</t>
  </si>
  <si>
    <t>De 10 a 14 años</t>
  </si>
  <si>
    <t>402 FETO Y RECIEN N. AFECTADOS POR COMPL. OBST. Y TRAUM. NACIMIENTO</t>
  </si>
  <si>
    <t>De 15 a 19 años</t>
  </si>
  <si>
    <t>403 RETARDO CRECIM.FETAL, DESNUTR. FETAL., BAJO P./ NACER, GEST.CORTA</t>
  </si>
  <si>
    <t>De 20 a 24 años</t>
  </si>
  <si>
    <t>404 TRAST. RESPIRATORIOS ESPECIFICOS DEL PERIODO PERINATAL</t>
  </si>
  <si>
    <t>De 25 a 29 años</t>
  </si>
  <si>
    <t>407 OTRAS AFECC. ORIGINADAS EN PERIODO PERINATAL</t>
  </si>
  <si>
    <t>De 30 a 34 años</t>
  </si>
  <si>
    <t>615 MALFORMACIONES CONGEN., DEFORMID.Y ANOMALIAS CROMOSOMICAS</t>
  </si>
  <si>
    <t>De 35 a 39 años</t>
  </si>
  <si>
    <t>De 40 a 44 años</t>
  </si>
  <si>
    <t>De 45 a 54 años</t>
  </si>
  <si>
    <t>Cordoba</t>
  </si>
  <si>
    <t xml:space="preserve">LUIS ANGEL TABARES </t>
  </si>
  <si>
    <t>EVERARDO BERMUDEZ GARCIA</t>
  </si>
  <si>
    <t>AUGUSTO CHACON VARON</t>
  </si>
  <si>
    <t>HEBERTH ANTONIO MELO OCAMPO.</t>
  </si>
  <si>
    <t>NELSON SABOGAL VASQUEZ</t>
  </si>
  <si>
    <t>HUMBERTO LOPEZ VASQUEZ</t>
  </si>
  <si>
    <t>ENRIQUE ARBOLEDA ARROYAVE</t>
  </si>
  <si>
    <t>JORGE GARCIA ZULUAGA.</t>
  </si>
  <si>
    <t>AURA VARON DE ALVAREZ.</t>
  </si>
  <si>
    <t xml:space="preserve">
HENAN LOPEZ VALENCIA.
</t>
  </si>
  <si>
    <t>HUMBERTO GUTIERREZ AGUDELO</t>
  </si>
  <si>
    <t>JOSE EFREDY MOLINA TURRIAGO</t>
  </si>
  <si>
    <t>JAMID ALBEN JARAMILLO TRUJILLO.</t>
  </si>
  <si>
    <t>GRACIELA GONZALES DE MEJIA</t>
  </si>
  <si>
    <t>OSCAR DIAZ CUERVO.</t>
  </si>
  <si>
    <t xml:space="preserve">
BERNARDO RAMIREZ POSADA.
</t>
  </si>
  <si>
    <t>OMAR LONDOÑO RESTREPO</t>
  </si>
  <si>
    <t>DAVID RONCANCIO MOTA.</t>
  </si>
  <si>
    <t>JAIRO SOTO LONDOÑO</t>
  </si>
  <si>
    <t>HUMBERTO TURRIAGO LOPEZ</t>
  </si>
  <si>
    <t>1992-1994</t>
  </si>
  <si>
    <t>1988-1989</t>
  </si>
  <si>
    <t>1990-1991</t>
  </si>
  <si>
    <t>JOSE GUILLERMO VALENCIA VAZQUEZ</t>
  </si>
  <si>
    <t>1995-1997</t>
  </si>
  <si>
    <t xml:space="preserve">RICARDO MEJIA GONZALEZ </t>
  </si>
  <si>
    <t>1998-2000</t>
  </si>
  <si>
    <t xml:space="preserve">HUMBERTO TURRIAGO LOPEZ </t>
  </si>
  <si>
    <t>2001-2003</t>
  </si>
  <si>
    <t>LUZ AMPARO JIMENEZ VILLARRAGA</t>
  </si>
  <si>
    <t>2004-2007</t>
  </si>
  <si>
    <t>HUMBERTO TURRIAGO LÓPEZ</t>
  </si>
  <si>
    <t>2008 - 2011</t>
  </si>
  <si>
    <t>OMAR VALENCIA VÁSQUEZ</t>
  </si>
  <si>
    <t>2012-2015</t>
  </si>
  <si>
    <t>GUILLERMO ANDRÉS VALENCIA HENAO</t>
  </si>
  <si>
    <t>2016-2019</t>
  </si>
  <si>
    <t xml:space="preserve">JOSE MARIA CORDOBA </t>
  </si>
  <si>
    <r>
      <rPr>
        <b/>
        <sz val="9"/>
        <color theme="1"/>
        <rFont val="Calibri"/>
        <family val="2"/>
        <scheme val="minor"/>
      </rPr>
      <t xml:space="preserve">Fuente: </t>
    </r>
    <r>
      <rPr>
        <sz val="9"/>
        <color theme="1"/>
        <rFont val="Calibri"/>
        <family val="2"/>
        <scheme val="minor"/>
      </rPr>
      <t>ESACOR ESP SAS</t>
    </r>
  </si>
  <si>
    <t>Fuente: UMATA</t>
  </si>
  <si>
    <t xml:space="preserve">Cria </t>
  </si>
  <si>
    <t xml:space="preserve">Ceba Intensiva </t>
  </si>
  <si>
    <t xml:space="preserve">Ceba Tradicioanl </t>
  </si>
  <si>
    <t xml:space="preserve">4.de 10 a 14 </t>
  </si>
  <si>
    <t>3. de 5 a 9</t>
  </si>
  <si>
    <t>1. menores de tres</t>
  </si>
  <si>
    <t>5. de 15 a 19</t>
  </si>
  <si>
    <t>6.de 20 a 24</t>
  </si>
  <si>
    <t xml:space="preserve">7. de 25 a 29 </t>
  </si>
  <si>
    <t xml:space="preserve">8. de 30 a 34 </t>
  </si>
  <si>
    <t xml:space="preserve">9. de 35 a 39 </t>
  </si>
  <si>
    <t>10. de 40 a 44</t>
  </si>
  <si>
    <t>11. de 45 a 49</t>
  </si>
  <si>
    <t>12. 50 a 54</t>
  </si>
  <si>
    <t>13.55 a 59</t>
  </si>
  <si>
    <t xml:space="preserve">14. de 60 a 64 </t>
  </si>
  <si>
    <t>15.de 65 a 69</t>
  </si>
  <si>
    <t>16. de 70 a 74</t>
  </si>
  <si>
    <t>17. de 75 a 79</t>
  </si>
  <si>
    <t xml:space="preserve">18.de 80 a 84 </t>
  </si>
  <si>
    <t xml:space="preserve">19.de 85 y mas </t>
  </si>
  <si>
    <t>RURAL</t>
  </si>
  <si>
    <t xml:space="preserve">URBANA </t>
  </si>
  <si>
    <t>EL PLACER</t>
  </si>
  <si>
    <t>LOS ALPES</t>
  </si>
  <si>
    <r>
      <rPr>
        <b/>
        <sz val="9"/>
        <rFont val="Gill Sans MT"/>
        <family val="2"/>
      </rPr>
      <t>Fuente:</t>
    </r>
    <r>
      <rPr>
        <sz val="9"/>
        <rFont val="Gill Sans MT"/>
        <family val="2"/>
      </rPr>
      <t xml:space="preserve"> Secretaría de Salud Departamental</t>
    </r>
  </si>
  <si>
    <t>Reverso imprudente</t>
  </si>
  <si>
    <t>poner vh enmarcha sin precaucion</t>
  </si>
  <si>
    <t>peaton transita por fuera de la orilla</t>
  </si>
  <si>
    <t>2016-2017</t>
  </si>
  <si>
    <r>
      <t xml:space="preserve">Fuente: </t>
    </r>
    <r>
      <rPr>
        <sz val="9"/>
        <color theme="1"/>
        <rFont val="Gill Sans MT"/>
        <family val="2"/>
      </rPr>
      <t>Secretaría de Planeación</t>
    </r>
  </si>
  <si>
    <t>1.5.5 SUPERFICIE (Has)</t>
  </si>
  <si>
    <r>
      <t xml:space="preserve">Fuente: </t>
    </r>
    <r>
      <rPr>
        <sz val="8"/>
        <color theme="1"/>
        <rFont val="Gill Sans MT"/>
        <family val="2"/>
      </rPr>
      <t xml:space="preserve">Hospital San Roque </t>
    </r>
  </si>
  <si>
    <r>
      <rPr>
        <b/>
        <sz val="8"/>
        <color theme="1"/>
        <rFont val="Gill Sans MT"/>
        <family val="2"/>
      </rPr>
      <t>Fuente:</t>
    </r>
    <r>
      <rPr>
        <sz val="8"/>
        <color theme="1"/>
        <rFont val="Gill Sans MT"/>
        <family val="2"/>
      </rPr>
      <t xml:space="preserve"> Hospital San Roque </t>
    </r>
  </si>
  <si>
    <r>
      <t xml:space="preserve">Fuente: </t>
    </r>
    <r>
      <rPr>
        <sz val="8"/>
        <color theme="1"/>
        <rFont val="Gill Sans MT"/>
        <family val="2"/>
      </rPr>
      <t>Hospital San Roque</t>
    </r>
  </si>
  <si>
    <t>Densidad Poblacional (hab/Has)</t>
  </si>
  <si>
    <t>Gentilicio</t>
  </si>
  <si>
    <t>4.6 CLASIFICACION DE ESTABLECIMIENTOS SEGÚN PRUEBAS SABER 11</t>
  </si>
  <si>
    <t>Numero de Instituciones</t>
  </si>
  <si>
    <t>A+</t>
  </si>
  <si>
    <t>A</t>
  </si>
  <si>
    <t>B</t>
  </si>
  <si>
    <t>C</t>
  </si>
  <si>
    <t>6.1 DISTANCIAS POR VÍA PRINCIPAL, VÍAS SECUNDARIAS, VEREDALES Y ESTADO DE LAS VÍAS</t>
  </si>
  <si>
    <t>Tramo</t>
  </si>
  <si>
    <t>Longitud en KM</t>
  </si>
  <si>
    <t>Bueno</t>
  </si>
  <si>
    <t>Regular</t>
  </si>
  <si>
    <t>6.2 TRANSPORTE DE PASAJEROS, EMPRESAS Y RUTAS</t>
  </si>
  <si>
    <t xml:space="preserve">6.4 PARQUE AUTOMOTOR POR CLASE DE SERVICIO, OFICINAS DE TRÁNSITO </t>
  </si>
  <si>
    <t xml:space="preserve">6.5 NÚMERO DE ACCIDENTES DE TRÁNSITO, MUERTOS Y HERIDOS, OFICINAS DE TRÁNSITO </t>
  </si>
  <si>
    <t xml:space="preserve">6.6 PRIMERAS CAUSAS DE ACCIDENTES DE TRÁNSITO </t>
  </si>
  <si>
    <t>11.4 DESEMPEÑO MUNICIPAL</t>
  </si>
  <si>
    <t>Movilizacion de Recursos</t>
  </si>
  <si>
    <t>Ejecucion de Recursos</t>
  </si>
  <si>
    <t>Ordenamiento Territorial</t>
  </si>
  <si>
    <t>Gobierno Abierto y Transparencia</t>
  </si>
  <si>
    <t>Puntaje</t>
  </si>
  <si>
    <t>Eficacia</t>
  </si>
  <si>
    <t>Eficiencia</t>
  </si>
  <si>
    <t>Cumplimiento de Requisitos legales</t>
  </si>
  <si>
    <t>Gestion Administrativa y Legal</t>
  </si>
  <si>
    <t>Desempeño Fiscal</t>
  </si>
  <si>
    <t>Capacidad administrativa</t>
  </si>
  <si>
    <t>Indicador de Desemepeño Integral</t>
  </si>
  <si>
    <t>Gestion</t>
  </si>
  <si>
    <t>Resultados</t>
  </si>
  <si>
    <t>MDM</t>
  </si>
  <si>
    <t>Educacion</t>
  </si>
  <si>
    <t>Salud</t>
  </si>
  <si>
    <t>Seguridad</t>
  </si>
  <si>
    <t>Generacion de Recursos Propios</t>
  </si>
  <si>
    <t>Magnitud de la Inversion</t>
  </si>
  <si>
    <t>Capacidad de Ahorro</t>
  </si>
  <si>
    <t>Indicador de Desempeño Fiscal</t>
  </si>
  <si>
    <t>Posicion a Nivel Nacional</t>
  </si>
  <si>
    <t xml:space="preserve">Puntaje </t>
  </si>
  <si>
    <t>Puesto</t>
  </si>
  <si>
    <t>11.4.4 INDICE DE DESEMPEÑO FISCAL - COMPORTAMIENTO HISTORICO</t>
  </si>
  <si>
    <t>11.4.4 INDICE DE DESEMPEÑO INTEGRAL - COMPORTAMIENTO HISTORICO</t>
  </si>
  <si>
    <t>Desemepeño Fiscal - Historico</t>
  </si>
  <si>
    <t>Desemepeño Integral - Historico</t>
  </si>
  <si>
    <t>2018</t>
  </si>
  <si>
    <t>Año 2018</t>
  </si>
  <si>
    <t>Desempeño integral</t>
  </si>
  <si>
    <t>2017-2018</t>
  </si>
  <si>
    <t>3.7.3 DEFUNCIONES FETALES SEGÚN MUNICIPIO, SEXO Y ÁREA DE RESIDENCIA</t>
  </si>
  <si>
    <t>De 45 - 65 años</t>
  </si>
  <si>
    <t>65 y más</t>
  </si>
  <si>
    <t>4.7 RESULTADOS PRUEBAS SABER 11 POR ÁREA DE CONOCIMIENTO AÑO 2018</t>
  </si>
  <si>
    <t>4.7 DATOS TÉCNICOS PRUEBAS SABER 11 AÑO 2018,</t>
  </si>
  <si>
    <r>
      <rPr>
        <b/>
        <sz val="9"/>
        <color theme="1"/>
        <rFont val="Calibri"/>
        <family val="2"/>
        <scheme val="minor"/>
      </rPr>
      <t>Fuente:</t>
    </r>
    <r>
      <rPr>
        <sz val="9"/>
        <color theme="1"/>
        <rFont val="Calibri"/>
        <family val="2"/>
        <scheme val="minor"/>
      </rPr>
      <t xml:space="preserve"> ICFES - Resultados II año 2018</t>
    </r>
  </si>
  <si>
    <t>CORDOBÉS</t>
  </si>
  <si>
    <t>2.de 3 a 4</t>
  </si>
  <si>
    <t>Cabecera Municipal (Area urbana)</t>
  </si>
  <si>
    <t>Area rural (rural disperso)</t>
  </si>
  <si>
    <t>Hombre</t>
  </si>
  <si>
    <t>total</t>
  </si>
  <si>
    <t>Mujer</t>
  </si>
  <si>
    <t>5.2.1 NUMERO DE SUSCRIPTORES URBANOS, POR SECTORES</t>
  </si>
  <si>
    <t>01-ESTRATO UNO</t>
  </si>
  <si>
    <t>02-ESTRATO DOS</t>
  </si>
  <si>
    <t>03-ESTRATO TRES</t>
  </si>
  <si>
    <t>11- OFICIAL</t>
  </si>
  <si>
    <t>12- COMERCIAL</t>
  </si>
  <si>
    <r>
      <t>14- ESTRATO NUEVE (T</t>
    </r>
    <r>
      <rPr>
        <b/>
        <sz val="9"/>
        <color theme="1"/>
        <rFont val="Calibri"/>
        <family val="2"/>
        <scheme val="minor"/>
      </rPr>
      <t>ARIFA PLENA</t>
    </r>
    <r>
      <rPr>
        <b/>
        <sz val="10"/>
        <color theme="1"/>
        <rFont val="Calibri"/>
        <family val="2"/>
        <scheme val="minor"/>
      </rPr>
      <t>)</t>
    </r>
  </si>
  <si>
    <t xml:space="preserve">USUARIO </t>
  </si>
  <si>
    <t>ACUEDUCTO</t>
  </si>
  <si>
    <t>ALCANTARILLDO</t>
  </si>
  <si>
    <t>X</t>
  </si>
  <si>
    <r>
      <t xml:space="preserve">Fuente: Hacienda Municipal NOTA:El total de los ingresos TRIBUTARIOS,NO TRIBUTARIOS Y Recursos de capital ($9.476.741.528,29), el total de los </t>
    </r>
    <r>
      <rPr>
        <b/>
        <sz val="12"/>
        <color theme="3"/>
        <rFont val="Cambria"/>
        <family val="1"/>
        <scheme val="major"/>
      </rPr>
      <t>ingresos</t>
    </r>
    <r>
      <rPr>
        <b/>
        <sz val="10"/>
        <color theme="1"/>
        <rFont val="Gill Sans MT"/>
        <family val="2"/>
      </rPr>
      <t xml:space="preserve"> de la vigencia ascienden a ($9.497.135.078,29),la diferencia de ($20.393.550,00),corresponde a  las RESERVAS PRESUPUESTALES.</t>
    </r>
  </si>
  <si>
    <t xml:space="preserve">Es de aclarar que el ESE hospital San Roque </t>
  </si>
  <si>
    <t xml:space="preserve">NO TIENE HABILITADO EL SERVICIO DE HOSPITALIZACION </t>
  </si>
  <si>
    <t xml:space="preserve">DE HOSPITALIZACION,estos eventos sucedieron debido a que se atendieron Dos (2)partos </t>
  </si>
  <si>
    <t>expulsios</t>
  </si>
  <si>
    <t xml:space="preserve">ivos en la ESE.La </t>
  </si>
  <si>
    <t>informacion fue tomada el aplicativo WEB SIHO.</t>
  </si>
  <si>
    <t>Total  Partos</t>
  </si>
  <si>
    <r>
      <t xml:space="preserve">Fuente: </t>
    </r>
    <r>
      <rPr>
        <sz val="8"/>
        <color theme="1"/>
        <rFont val="Gill Sans MT"/>
        <family val="2"/>
      </rPr>
      <t>Hospital San Roque es de aclarar que NO TIENE HABILITADO EL SERVICIO DE ATENCION A PARTOS.</t>
    </r>
  </si>
  <si>
    <t>HIPERTENCION ESENCIAL PRIMARIA</t>
  </si>
  <si>
    <t>EXAMEN MEDICO GENERAL</t>
  </si>
  <si>
    <t>DIABETES MELLITUS NO INSULINO DEPENDIENTES SIN MENCION DE COMPLICACION</t>
  </si>
  <si>
    <t>DOLOR EN ARTICULACION</t>
  </si>
  <si>
    <t>INFECCION DE VIAS URINARIAS,SITIO O ESPECIFICO</t>
  </si>
  <si>
    <t>CEFALEA</t>
  </si>
  <si>
    <t>MAREO Y DESVANECIMIENTO</t>
  </si>
  <si>
    <t>HIPOTIROISDISMO,NO ESPECIFICO</t>
  </si>
  <si>
    <t>HIPERLIPIDEMIA MIXTA</t>
  </si>
  <si>
    <r>
      <rPr>
        <b/>
        <sz val="9"/>
        <color theme="1"/>
        <rFont val="Gill Sans MT"/>
        <family val="2"/>
      </rPr>
      <t>Fuente:</t>
    </r>
    <r>
      <rPr>
        <sz val="9"/>
        <color theme="1"/>
        <rFont val="Gill Sans MT"/>
        <family val="2"/>
      </rPr>
      <t xml:space="preserve"> hospital San Roque El caso de tuberculosis fue diagnostico en la ciudad de Medellin Antioquia,donde inicio tratamiento y luego </t>
    </r>
  </si>
  <si>
    <t xml:space="preserve">se traslado al municipio de cordoba y se brindo continuidad en el tratamiento antituberculosis en la ESE Hospital </t>
  </si>
  <si>
    <t>Superficie en Metros cuadrados (MTS2)</t>
  </si>
  <si>
    <t xml:space="preserve">URBANO </t>
  </si>
  <si>
    <t>&lt;100</t>
  </si>
  <si>
    <t>Entre 100 y 200</t>
  </si>
  <si>
    <t>Entre 200 y 300</t>
  </si>
  <si>
    <t>Entre 400 y 500</t>
  </si>
  <si>
    <t>Entre 300 y 400</t>
  </si>
  <si>
    <t>Entre 500 y 750</t>
  </si>
  <si>
    <t>Entre 750 y 1000</t>
  </si>
  <si>
    <t>Entre 1000 y 2000</t>
  </si>
  <si>
    <t>Entre 2000 y 3000</t>
  </si>
  <si>
    <t>Entre 3000 y 4000</t>
  </si>
  <si>
    <t>Entre 4000 y 5000</t>
  </si>
  <si>
    <t>Entre 5000 y 10000</t>
  </si>
  <si>
    <t>&lt;10000</t>
  </si>
  <si>
    <t>PHS</t>
  </si>
  <si>
    <t>Predios</t>
  </si>
  <si>
    <t>Propietarios</t>
  </si>
  <si>
    <t>De 10 a 15</t>
  </si>
  <si>
    <t>De 15 a 20</t>
  </si>
  <si>
    <t>De 50 a 100</t>
  </si>
  <si>
    <t>De 500 y 1000</t>
  </si>
  <si>
    <t>De 1000 a 2000</t>
  </si>
  <si>
    <t>&lt;2000</t>
  </si>
  <si>
    <t>Mejoras</t>
  </si>
  <si>
    <t>Condominios</t>
  </si>
  <si>
    <t>EXPLOTACION DE MINAS Y CANTERAS</t>
  </si>
  <si>
    <t>INDUSTRIAS MANUFACTURERAS</t>
  </si>
  <si>
    <t>CONSTRUCCION</t>
  </si>
  <si>
    <t>COMERCIO AL POR MAYOR Y AL POR MENOR ;REPARACION DE VEHICULOS AUTOMOTORES Y MOTOCICLETAS</t>
  </si>
  <si>
    <t>TRANSPORTE Y ALMACENAMIENTO</t>
  </si>
  <si>
    <t>ALOJAMIENTO Y SERVICIOS DE COMIDA</t>
  </si>
  <si>
    <t>INFORMACION Y COMUNICACIONES</t>
  </si>
  <si>
    <t>ACTIVIDADES PROFESIONALES,CIENTIFICAS Y TECNICAS</t>
  </si>
  <si>
    <t>ACTIVIDADES ARTISTICAS,DE ENTRENAMIENTO Y RECREACION</t>
  </si>
  <si>
    <t>OTRAS ACTIVIDADES DE SERVICIOS</t>
  </si>
  <si>
    <t xml:space="preserve">Sobrepeso </t>
  </si>
  <si>
    <t xml:space="preserve">Homicidios </t>
  </si>
  <si>
    <t>MEDIA CARA</t>
  </si>
  <si>
    <t>TESORITO</t>
  </si>
  <si>
    <t>TERCIARIA</t>
  </si>
  <si>
    <t>CORBA-CONCHA-SARDINERO</t>
  </si>
  <si>
    <t>TRAVE-DELOSO-GUAYAQUI</t>
  </si>
  <si>
    <t>JARDINALTO-ELBERRION</t>
  </si>
  <si>
    <t>CORDOBA-LAESPAÑOLA-LASMARIAS</t>
  </si>
  <si>
    <t>C.DCARNICEROS-SIBER-CORBA</t>
  </si>
  <si>
    <t>JARDIN-FLORESTA-ALTAMI</t>
  </si>
  <si>
    <t>CDMORABIA</t>
  </si>
  <si>
    <t>JARDINBAJO-CORDOBA</t>
  </si>
  <si>
    <t>CDNIZA-LAFLORESTA</t>
  </si>
  <si>
    <t>CDLADIVISA-SANTA CECILIA</t>
  </si>
  <si>
    <t>ALTODELOSO</t>
  </si>
  <si>
    <t>CD.CARNICERO-LASIRIA</t>
  </si>
  <si>
    <t>CD.BELLAVISTA-SARDINEROS</t>
  </si>
  <si>
    <t>CD.SANTALUCIA</t>
  </si>
  <si>
    <t>GUAYAQUILB-BRILLANTE</t>
  </si>
  <si>
    <t>C.ILACONCHA-ELRECREO</t>
  </si>
  <si>
    <t>FCAELBOSQUE-BELLAVISTA</t>
  </si>
  <si>
    <t>LAPEREA-SANTAFE</t>
  </si>
  <si>
    <t>ELTREBOL-LASBRISAS</t>
  </si>
  <si>
    <t>CILAARGENTINA</t>
  </si>
  <si>
    <t>VEREDA LASOLEDAD</t>
  </si>
  <si>
    <t>CDLAESTRELLA-AURORA</t>
  </si>
  <si>
    <t>C.ISIBERIA</t>
  </si>
  <si>
    <t>C.ILADIVISA-ELCORAZON</t>
  </si>
  <si>
    <t>C.IANILLOELZORRO-V.LUZ</t>
  </si>
  <si>
    <t>LAPRIMAVERA-TANQUEB</t>
  </si>
  <si>
    <t>C.IPETALUMA</t>
  </si>
  <si>
    <t>RIOVERDEALTO</t>
  </si>
  <si>
    <t>C.ILAFLORESTA</t>
  </si>
  <si>
    <t>CD.PUETOVOY</t>
  </si>
  <si>
    <t xml:space="preserve">CENTRO NACIONAL PARA EL ESTUDIO BAMBÚ GUADUA (BELLAVISTA)
</t>
  </si>
  <si>
    <t>CORREDOR DE LOS SAMANES</t>
  </si>
  <si>
    <t>MORRO AZUL</t>
  </si>
  <si>
    <t>LOS LAGOS DE EDÉN</t>
  </si>
  <si>
    <t xml:space="preserve">CASCADAS DEL RIO VERDE </t>
  </si>
  <si>
    <t>GALERÍA DE ARTE: FLOR DE CAFÉ ARTESANÍA RELIGIOSA (JAIR LONDOÑO VEREDA BELLAVISTA)</t>
  </si>
  <si>
    <t>CASA DE LA CULTURA: ARQUITECTURA EN GUADUA</t>
  </si>
  <si>
    <t>MIRADOR CARNICEROS</t>
  </si>
  <si>
    <t xml:space="preserve">SOÑARTE </t>
  </si>
  <si>
    <t xml:space="preserve">LA CASONA DE LA ABUELA </t>
  </si>
  <si>
    <t>RESERVA EL OASIS</t>
  </si>
  <si>
    <t>CANTALOBOS</t>
  </si>
  <si>
    <t>LA ESMERALDA LA SOLEDAD</t>
  </si>
  <si>
    <t xml:space="preserve">PETALUMA </t>
  </si>
  <si>
    <t>SOÑARTE</t>
  </si>
  <si>
    <t xml:space="preserve">EL ROBLE </t>
  </si>
  <si>
    <t xml:space="preserve">LA DELICIAS </t>
  </si>
  <si>
    <t>Talla adecuada</t>
  </si>
  <si>
    <t>Talla Baja</t>
  </si>
  <si>
    <t xml:space="preserve">Fuente: DNP - Portal Territorial de Colombia     </t>
  </si>
  <si>
    <r>
      <rPr>
        <b/>
        <sz val="9"/>
        <color theme="1"/>
        <rFont val="Calibri"/>
        <family val="2"/>
        <scheme val="minor"/>
      </rPr>
      <t xml:space="preserve">Fuente: </t>
    </r>
    <r>
      <rPr>
        <sz val="9"/>
        <color theme="1"/>
        <rFont val="Calibri"/>
        <family val="2"/>
        <scheme val="minor"/>
      </rPr>
      <t>Superintendencia de Servicios Públicos Domiciliarios</t>
    </r>
  </si>
  <si>
    <t>Tasa Aprobacion</t>
  </si>
  <si>
    <t>Población Total
2019</t>
  </si>
  <si>
    <r>
      <rPr>
        <b/>
        <sz val="9"/>
        <color theme="1"/>
        <rFont val="Calibri"/>
        <family val="2"/>
        <scheme val="minor"/>
      </rPr>
      <t>Fuente:</t>
    </r>
    <r>
      <rPr>
        <sz val="9"/>
        <color theme="1"/>
        <rFont val="Calibri"/>
        <family val="2"/>
        <scheme val="minor"/>
      </rPr>
      <t xml:space="preserve"> Diócesis de Armenia, </t>
    </r>
  </si>
  <si>
    <t>2005</t>
  </si>
  <si>
    <t>2019</t>
  </si>
  <si>
    <t>2.3 PROYECCIONES DE POBLACIÓN SEGÚN GRUPOS QUINQUENALES DE EDAD AÑO 2019</t>
  </si>
  <si>
    <t>2.7 POBLACIÓN DESPLAZADA AÑO 2019</t>
  </si>
  <si>
    <t>2.10 POBLACIÓN CON REGISTRO PARA LA LOCALIZACIÓN Y CARACTERIZACIÓN DE LAS PERSONAS CON DISCAPACIDAD.
ÁREA DE RESIDENCIA Y SEXO SEGÚN GRUPOS DE EDAD. AÑO 2019</t>
  </si>
  <si>
    <t>Año 2019</t>
  </si>
  <si>
    <r>
      <rPr>
        <b/>
        <sz val="9"/>
        <color theme="1"/>
        <rFont val="Gill Sans MT"/>
        <family val="2"/>
      </rPr>
      <t>Fuente:</t>
    </r>
    <r>
      <rPr>
        <sz val="9"/>
        <color theme="1"/>
        <rFont val="Gill Sans MT"/>
        <family val="2"/>
      </rPr>
      <t xml:space="preserve"> DANE - Estadísticas vitales. Información preliminar a 2019, sujeta a cambio</t>
    </r>
  </si>
  <si>
    <t>Fuente: DANE - Estadísticas vitales. Información preliminar a 2019, sujeta a cambio</t>
  </si>
  <si>
    <t>Total Año 2019</t>
  </si>
  <si>
    <t>Índice de Penetración de Internet
4T-2019</t>
  </si>
  <si>
    <t>Cobertura en gas natural
4T-2019</t>
  </si>
  <si>
    <t>Cobertura Energía Total
Año 2019</t>
  </si>
  <si>
    <t>11.4.3 INDICE DE DESEMPEÑO INTEGRAL - 2019</t>
  </si>
  <si>
    <t>11.4.2 INDICE DE DESEMPEÑO FISCAL - 2019</t>
  </si>
  <si>
    <t>11.4.1 LEY 617 DEL 2000 - Vigencia 2019</t>
  </si>
  <si>
    <r>
      <rPr>
        <b/>
        <sz val="9"/>
        <color theme="1"/>
        <rFont val="Calibri"/>
        <family val="2"/>
        <scheme val="minor"/>
      </rPr>
      <t>Fuente:</t>
    </r>
    <r>
      <rPr>
        <sz val="9"/>
        <color theme="1"/>
        <rFont val="Calibri"/>
        <family val="2"/>
        <scheme val="minor"/>
      </rPr>
      <t xml:space="preserve"> ICFES - Resultados II año 2019</t>
    </r>
  </si>
  <si>
    <r>
      <rPr>
        <b/>
        <sz val="9"/>
        <color theme="1"/>
        <rFont val="Calibri"/>
        <family val="2"/>
        <scheme val="minor"/>
      </rPr>
      <t xml:space="preserve">Fuente: </t>
    </r>
    <r>
      <rPr>
        <sz val="9"/>
        <color theme="1"/>
        <rFont val="Calibri"/>
        <family val="2"/>
        <scheme val="minor"/>
      </rPr>
      <t xml:space="preserve">Empresa de Energía del Quindío - EDEQ                     </t>
    </r>
    <r>
      <rPr>
        <b/>
        <sz val="9"/>
        <color theme="1"/>
        <rFont val="Calibri"/>
        <family val="2"/>
        <scheme val="minor"/>
      </rPr>
      <t>Total: Urbanos 1103 - Rurales:651</t>
    </r>
  </si>
  <si>
    <t>BUENO</t>
  </si>
  <si>
    <t>Nepsa del Quindío</t>
  </si>
  <si>
    <t>Doble Troque</t>
  </si>
  <si>
    <t>Relleno Sanitario Anda Lucia</t>
  </si>
  <si>
    <t>Vereda la Española quebrada Los justos y elRoble</t>
  </si>
  <si>
    <t>JOSE MARIA CORDOBA</t>
  </si>
  <si>
    <r>
      <t xml:space="preserve">Fuente: Docmuento diagnostico PDM </t>
    </r>
    <r>
      <rPr>
        <sz val="9"/>
        <color theme="1"/>
        <rFont val="Calibri"/>
        <family val="2"/>
        <scheme val="minor"/>
      </rPr>
      <t>Ministerio de Educación Nacional - MEN  - SIMAT</t>
    </r>
  </si>
  <si>
    <t>Baja</t>
  </si>
  <si>
    <t>SAN DIEGO 1</t>
  </si>
  <si>
    <t>SAN DIEGO 2</t>
  </si>
  <si>
    <t>LA ESPAÑOLA</t>
  </si>
  <si>
    <t>MARTINIANO MONTOYA</t>
  </si>
  <si>
    <t>JAVIER BAQUERO</t>
  </si>
  <si>
    <t>VILLA TERESA</t>
  </si>
  <si>
    <t>EL ENSUEÑO</t>
  </si>
  <si>
    <t>EL OBRERO</t>
  </si>
  <si>
    <t>VILLA ALEJANDRIA</t>
  </si>
  <si>
    <t>7 DE AGOSTO</t>
  </si>
  <si>
    <t>BERLIN</t>
  </si>
  <si>
    <t>CENTRO</t>
  </si>
  <si>
    <t>ALFONSO LOPEZ</t>
  </si>
  <si>
    <t>ROGELIO GONZALEZ</t>
  </si>
  <si>
    <t>VILLA LUZ</t>
  </si>
  <si>
    <t>SAN DIEGO III</t>
  </si>
  <si>
    <t>GUADUALES</t>
  </si>
  <si>
    <t>CARNICEROS</t>
  </si>
  <si>
    <t>LA PLAYA</t>
  </si>
  <si>
    <t>LAS AURAS</t>
  </si>
  <si>
    <t>SARDINEROS</t>
  </si>
  <si>
    <t>SIBERIA BAJA</t>
  </si>
  <si>
    <t>ALTAMIRA</t>
  </si>
  <si>
    <t>Parroquia San José</t>
  </si>
  <si>
    <t>Católica</t>
  </si>
  <si>
    <t xml:space="preserve">Iglesia Pentecostal Unida de Colombia </t>
  </si>
  <si>
    <t>Cristiana</t>
  </si>
  <si>
    <t>Iglesia Adventista de 7 día</t>
  </si>
  <si>
    <t>Iglesia Alianza Cristiana</t>
  </si>
  <si>
    <t>Iglesia Emmanuel</t>
  </si>
  <si>
    <t xml:space="preserve">Salón del Reino de los Testigos de Jehová </t>
  </si>
  <si>
    <t xml:space="preserve">Iglesia Ministerial de Jesucristo Internacional </t>
  </si>
  <si>
    <t>}</t>
  </si>
  <si>
    <t xml:space="preserve">Cuerpo de Bomberos voluntarios </t>
  </si>
  <si>
    <r>
      <rPr>
        <b/>
        <sz val="10"/>
        <color theme="1"/>
        <rFont val="Gill Sans MT"/>
        <family val="2"/>
      </rPr>
      <t xml:space="preserve">Fuente: </t>
    </r>
    <r>
      <rPr>
        <sz val="10"/>
        <color theme="1"/>
        <rFont val="Gill Sans MT"/>
        <family val="2"/>
      </rPr>
      <t>Ministerio de Tecnologías de la Información y las Comunicaciones, datos 2018, sin informacion</t>
    </r>
  </si>
  <si>
    <t>Fuente: 2010 dane</t>
  </si>
  <si>
    <t>DESARROLLO INFANTIL EN MEDIO FAMILIAR SIN ARRIENDO -FAMILIAR INTEGRAL</t>
  </si>
  <si>
    <t>1unidad (49 cupos)</t>
  </si>
  <si>
    <t>en esta modalidad se atiende mujer gestante y niño niña menor de dos años , con criterios de poblacion vulnerable focalizada según criterio de focalizacion establecidos por el ICBF.</t>
  </si>
  <si>
    <t>HCB FAMI-FAMILIAR TRADICIONAL</t>
  </si>
  <si>
    <t xml:space="preserve">1 UNIDADES </t>
  </si>
  <si>
    <t>(12 CUPOS)</t>
  </si>
  <si>
    <t>Niños y niñas de 6 meses a 5 años (gestantes y lactantes)</t>
  </si>
  <si>
    <t>HCB INTEGRAL -COMUNITARIO INTEGRAL</t>
  </si>
  <si>
    <t xml:space="preserve">5 UNIDADES </t>
  </si>
  <si>
    <t>(60 CUPOS)</t>
  </si>
  <si>
    <t>niños y niñas de 2 a 5 años</t>
  </si>
  <si>
    <r>
      <rPr>
        <b/>
        <sz val="9"/>
        <color theme="1"/>
        <rFont val="Gill Sans MT"/>
        <family val="2"/>
      </rPr>
      <t>Fuente:</t>
    </r>
    <r>
      <rPr>
        <sz val="9"/>
        <color theme="1"/>
        <rFont val="Gill Sans MT"/>
        <family val="2"/>
      </rPr>
      <t xml:space="preserve"> Instituto Colombiano de Bienestar Familiar -ICBF (FBM-2017; SIN IFNROMACION ACTUALIZADA)</t>
    </r>
  </si>
  <si>
    <t xml:space="preserve">COOMOQUIN </t>
  </si>
  <si>
    <t xml:space="preserve">CORDOBA - ARMENIA </t>
  </si>
  <si>
    <t>5.30AM-7.35PM</t>
  </si>
  <si>
    <t>ARMENIA -CORDOBA</t>
  </si>
  <si>
    <t>5.40AM -9.00PM</t>
  </si>
  <si>
    <t xml:space="preserve">CORDOBA- CALARCA - ARMENIA </t>
  </si>
  <si>
    <t xml:space="preserve">6.00AM-4.40PM </t>
  </si>
  <si>
    <t xml:space="preserve">ARMENIA- CALARCA - CORDOBA </t>
  </si>
  <si>
    <t>6.05 AM-4.30 PM</t>
  </si>
  <si>
    <t>COOTRANSCOR</t>
  </si>
  <si>
    <t xml:space="preserve">TRANSPORTE RURAL </t>
  </si>
  <si>
    <t>8.00AM Y 4.00PM</t>
  </si>
  <si>
    <t>COOTRANSCORD</t>
  </si>
  <si>
    <t>COLISEO MUNICIPAL</t>
  </si>
  <si>
    <t xml:space="preserve">BUENO </t>
  </si>
  <si>
    <t>CENTRO DE ALTO RENDIMIENTO</t>
  </si>
  <si>
    <t>SKY PARK</t>
  </si>
  <si>
    <t xml:space="preserve">GIMNASIO AL AIRE LIBRE </t>
  </si>
  <si>
    <t xml:space="preserve">CANCHAS DE LOS ESTABLECIMIENTOS EDUCATIVOS </t>
  </si>
  <si>
    <t xml:space="preserve">REGULAR </t>
  </si>
  <si>
    <t xml:space="preserve">CASA DE LA CULTURA </t>
  </si>
  <si>
    <t xml:space="preserve">CUERPO DE BOMBEROS VOLUNTARIOS DE CORDOBA </t>
  </si>
  <si>
    <t xml:space="preserve">DEFENSA CIVIL </t>
  </si>
  <si>
    <t>x</t>
  </si>
  <si>
    <t>AVES DE TRASPATIO</t>
  </si>
  <si>
    <t>TRADICIONAL</t>
  </si>
  <si>
    <t xml:space="preserve">EQUINOS </t>
  </si>
  <si>
    <t>ASNAL</t>
  </si>
  <si>
    <t>MULAS</t>
  </si>
  <si>
    <t xml:space="preserve">CUNICULA </t>
  </si>
  <si>
    <t>PISCICULTURA</t>
  </si>
  <si>
    <t>CUYICULA</t>
  </si>
  <si>
    <t>OVINOS</t>
  </si>
  <si>
    <t>CAPRINOS</t>
  </si>
  <si>
    <t>café</t>
  </si>
  <si>
    <t>platano</t>
  </si>
  <si>
    <t>Banano</t>
  </si>
  <si>
    <t>Citricos</t>
  </si>
  <si>
    <t>Aguacate</t>
  </si>
  <si>
    <t>Mora</t>
  </si>
  <si>
    <t>Caña</t>
  </si>
  <si>
    <t>Cacao</t>
  </si>
  <si>
    <t xml:space="preserve">27, 2 </t>
  </si>
  <si>
    <t>Yuca</t>
  </si>
  <si>
    <t>Transitorios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</si>
</sst>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quot;$&quot;\ * #,##0.00_);_(&quot;$&quot;\ * \(#,##0.00\);_(&quot;$&quot;\ * &quot;-&quot;??_);_(@_)"/>
    <numFmt numFmtId="165" formatCode="_(* #,##0.00_);_(* \(#,##0.00\);_(* &quot;-&quot;??_);_(@_)"/>
    <numFmt numFmtId="166" formatCode="#,##0.0"/>
    <numFmt numFmtId="167" formatCode="0.0%"/>
    <numFmt numFmtId="168" formatCode="0.0"/>
    <numFmt numFmtId="169" formatCode="_(* #,##0_);_(* \(#,##0\);_(* &quot;-&quot;??_);_(@_)"/>
    <numFmt numFmtId="170" formatCode="_(&quot;$&quot;\ * #,##0_);_(&quot;$&quot;\ * \(#,##0\);_(&quot;$&quot;\ * &quot;-&quot;??_);_(@_)"/>
    <numFmt numFmtId="171" formatCode="#,##0.0000"/>
    <numFmt numFmtId="172" formatCode="0.000"/>
  </numFmts>
  <fonts count="77" x14ac:knownFonts="1">
    <font>
      <sz val="11"/>
      <color theme="1"/>
      <name val="Calibri"/>
      <family val="2"/>
      <scheme val="minor"/>
    </font>
    <font>
      <sz val="11"/>
      <color theme="1"/>
      <name val="Calibri"/>
      <family val="2"/>
      <scheme val="minor"/>
    </font>
    <font>
      <sz val="11"/>
      <color theme="1"/>
      <name val="Gill Sans MT"/>
      <family val="2"/>
    </font>
    <font>
      <sz val="10"/>
      <color theme="1"/>
      <name val="Gill Sans MT"/>
      <family val="2"/>
    </font>
    <font>
      <sz val="8"/>
      <color theme="1"/>
      <name val="Gill Sans MT"/>
      <family val="2"/>
    </font>
    <font>
      <b/>
      <sz val="11"/>
      <color theme="1"/>
      <name val="Gill Sans MT"/>
      <family val="2"/>
    </font>
    <font>
      <b/>
      <sz val="10"/>
      <color theme="1"/>
      <name val="Gill Sans MT"/>
      <family val="2"/>
    </font>
    <font>
      <b/>
      <sz val="12"/>
      <color theme="0"/>
      <name val="Gill Sans MT"/>
      <family val="2"/>
    </font>
    <font>
      <sz val="11"/>
      <color theme="0"/>
      <name val="Gill Sans MT"/>
      <family val="2"/>
    </font>
    <font>
      <b/>
      <sz val="11"/>
      <color rgb="FF002060"/>
      <name val="Gill Sans MT"/>
      <family val="2"/>
    </font>
    <font>
      <b/>
      <sz val="11"/>
      <color theme="3" tint="-0.499984740745262"/>
      <name val="Gill Sans MT"/>
      <family val="2"/>
    </font>
    <font>
      <sz val="9"/>
      <color theme="1"/>
      <name val="Gill Sans MT"/>
      <family val="2"/>
    </font>
    <font>
      <b/>
      <sz val="9"/>
      <color theme="1"/>
      <name val="Gill Sans MT"/>
      <family val="2"/>
    </font>
    <font>
      <sz val="10"/>
      <color theme="1"/>
      <name val="Calibri"/>
      <family val="2"/>
      <scheme val="minor"/>
    </font>
    <font>
      <sz val="9"/>
      <color rgb="FFFF0000"/>
      <name val="Gill Sans MT"/>
      <family val="2"/>
    </font>
    <font>
      <b/>
      <sz val="8"/>
      <color theme="1"/>
      <name val="Gill Sans MT"/>
      <family val="2"/>
    </font>
    <font>
      <b/>
      <sz val="10"/>
      <name val="Gill Sans MT"/>
      <family val="2"/>
    </font>
    <font>
      <b/>
      <vertAlign val="superscript"/>
      <sz val="10"/>
      <color theme="1"/>
      <name val="Gill Sans MT"/>
      <family val="2"/>
    </font>
    <font>
      <sz val="10"/>
      <name val="Gill Sans MT"/>
      <family val="2"/>
    </font>
    <font>
      <b/>
      <sz val="11"/>
      <color theme="1"/>
      <name val="Calibri"/>
      <family val="2"/>
      <scheme val="minor"/>
    </font>
    <font>
      <sz val="11"/>
      <color theme="0"/>
      <name val="Calibri"/>
      <family val="2"/>
      <scheme val="minor"/>
    </font>
    <font>
      <sz val="12"/>
      <color theme="1"/>
      <name val="Browallia New"/>
      <family val="2"/>
    </font>
    <font>
      <b/>
      <sz val="18"/>
      <color theme="1"/>
      <name val="Browallia New"/>
      <family val="2"/>
    </font>
    <font>
      <sz val="18"/>
      <color theme="1"/>
      <name val="Browallia New"/>
      <family val="2"/>
    </font>
    <font>
      <sz val="20"/>
      <color theme="1"/>
      <name val="Browallia New"/>
      <family val="2"/>
    </font>
    <font>
      <b/>
      <sz val="20"/>
      <color theme="0"/>
      <name val="Browallia New"/>
      <family val="2"/>
    </font>
    <font>
      <sz val="10"/>
      <color rgb="FF7030A0"/>
      <name val="Gill Sans MT"/>
      <family val="2"/>
    </font>
    <font>
      <b/>
      <sz val="12"/>
      <color theme="1"/>
      <name val="Calibri"/>
      <family val="2"/>
      <scheme val="minor"/>
    </font>
    <font>
      <sz val="9"/>
      <color theme="1"/>
      <name val="Calibri"/>
      <family val="2"/>
      <scheme val="minor"/>
    </font>
    <font>
      <b/>
      <sz val="10"/>
      <color theme="1"/>
      <name val="Calibri"/>
      <family val="2"/>
      <scheme val="minor"/>
    </font>
    <font>
      <b/>
      <sz val="14"/>
      <color rgb="FF002060"/>
      <name val="Calibri"/>
      <family val="2"/>
      <scheme val="minor"/>
    </font>
    <font>
      <b/>
      <sz val="26"/>
      <color theme="1"/>
      <name val="Calibri"/>
      <family val="2"/>
      <scheme val="minor"/>
    </font>
    <font>
      <b/>
      <sz val="16"/>
      <color theme="1"/>
      <name val="Calibri"/>
      <family val="2"/>
      <scheme val="minor"/>
    </font>
    <font>
      <sz val="16"/>
      <color theme="1"/>
      <name val="Calibri"/>
      <family val="2"/>
      <scheme val="minor"/>
    </font>
    <font>
      <b/>
      <sz val="9"/>
      <color theme="1"/>
      <name val="Calibri"/>
      <family val="2"/>
      <scheme val="minor"/>
    </font>
    <font>
      <b/>
      <sz val="28"/>
      <color theme="0"/>
      <name val="Calibri"/>
      <family val="2"/>
      <scheme val="minor"/>
    </font>
    <font>
      <b/>
      <sz val="18"/>
      <color theme="1"/>
      <name val="Gill Sans MT"/>
      <family val="2"/>
    </font>
    <font>
      <b/>
      <sz val="11"/>
      <color theme="6" tint="-0.499984740745262"/>
      <name val="Gill Sans MT"/>
      <family val="2"/>
    </font>
    <font>
      <b/>
      <sz val="11"/>
      <color theme="3" tint="0.39997558519241921"/>
      <name val="Gill Sans MT"/>
      <family val="2"/>
    </font>
    <font>
      <b/>
      <sz val="11"/>
      <color rgb="FF7030A0"/>
      <name val="Gill Sans MT"/>
      <family val="2"/>
    </font>
    <font>
      <b/>
      <sz val="11"/>
      <color theme="9" tint="-0.249977111117893"/>
      <name val="Gill Sans MT"/>
      <family val="2"/>
    </font>
    <font>
      <b/>
      <sz val="11"/>
      <color theme="6" tint="-0.249977111117893"/>
      <name val="Gill Sans MT"/>
      <family val="2"/>
    </font>
    <font>
      <b/>
      <sz val="11"/>
      <color rgb="FF00B0F0"/>
      <name val="Gill Sans MT"/>
      <family val="2"/>
    </font>
    <font>
      <b/>
      <sz val="14"/>
      <color theme="9" tint="-0.249977111117893"/>
      <name val="Gill Sans MT"/>
      <family val="2"/>
    </font>
    <font>
      <sz val="14"/>
      <color theme="1"/>
      <name val="Gill Sans MT"/>
      <family val="2"/>
    </font>
    <font>
      <b/>
      <sz val="14"/>
      <color theme="6" tint="-0.249977111117893"/>
      <name val="Gill Sans MT"/>
      <family val="2"/>
    </font>
    <font>
      <b/>
      <sz val="14"/>
      <color rgb="FF00B0F0"/>
      <name val="Gill Sans MT"/>
      <family val="2"/>
    </font>
    <font>
      <b/>
      <sz val="14"/>
      <color rgb="FF7030A0"/>
      <name val="Gill Sans MT"/>
      <family val="2"/>
    </font>
    <font>
      <b/>
      <sz val="14"/>
      <color rgb="FFC00000"/>
      <name val="Gill Sans MT"/>
      <family val="2"/>
    </font>
    <font>
      <b/>
      <sz val="12"/>
      <color rgb="FF002060"/>
      <name val="Calibri"/>
      <family val="2"/>
      <scheme val="minor"/>
    </font>
    <font>
      <sz val="11"/>
      <color rgb="FF002060"/>
      <name val="Gill Sans MT"/>
      <family val="2"/>
    </font>
    <font>
      <sz val="14"/>
      <color theme="1"/>
      <name val="Browallia New"/>
      <family val="2"/>
    </font>
    <font>
      <sz val="11"/>
      <color theme="0" tint="-0.34998626667073579"/>
      <name val="Gill Sans MT"/>
      <family val="2"/>
    </font>
    <font>
      <b/>
      <sz val="11"/>
      <color theme="0" tint="-0.34998626667073579"/>
      <name val="Gill Sans MT"/>
      <family val="2"/>
    </font>
    <font>
      <b/>
      <sz val="10"/>
      <color theme="0" tint="-0.34998626667073579"/>
      <name val="Gill Sans MT"/>
      <family val="2"/>
    </font>
    <font>
      <sz val="10"/>
      <color theme="0" tint="-0.34998626667073579"/>
      <name val="Gill Sans MT"/>
      <family val="2"/>
    </font>
    <font>
      <sz val="9"/>
      <color theme="0" tint="-0.34998626667073579"/>
      <name val="Gill Sans MT"/>
      <family val="2"/>
    </font>
    <font>
      <sz val="10"/>
      <color theme="0" tint="-0.34998626667073579"/>
      <name val="Calibri"/>
      <family val="2"/>
      <scheme val="minor"/>
    </font>
    <font>
      <sz val="11"/>
      <color theme="0" tint="-0.34998626667073579"/>
      <name val="Calibri"/>
      <family val="2"/>
      <scheme val="minor"/>
    </font>
    <font>
      <b/>
      <i/>
      <sz val="12"/>
      <color theme="0" tint="-0.34998626667073579"/>
      <name val="Arial"/>
      <family val="2"/>
    </font>
    <font>
      <b/>
      <sz val="10"/>
      <color theme="0" tint="-0.34998626667073579"/>
      <name val="Arial"/>
      <family val="2"/>
    </font>
    <font>
      <b/>
      <sz val="8"/>
      <color theme="0" tint="-0.34998626667073579"/>
      <name val="Arial"/>
      <family val="2"/>
    </font>
    <font>
      <sz val="11"/>
      <name val="Gill Sans MT"/>
      <family val="2"/>
    </font>
    <font>
      <sz val="9"/>
      <name val="Gill Sans MT"/>
      <family val="2"/>
    </font>
    <font>
      <b/>
      <sz val="9"/>
      <name val="Gill Sans MT"/>
      <family val="2"/>
    </font>
    <font>
      <b/>
      <sz val="11"/>
      <name val="Gill Sans MT"/>
      <family val="2"/>
    </font>
    <font>
      <b/>
      <sz val="10"/>
      <color theme="0" tint="-0.34998626667073579"/>
      <name val="Calibri"/>
      <family val="2"/>
      <scheme val="minor"/>
    </font>
    <font>
      <b/>
      <sz val="16"/>
      <color rgb="FF7030A0"/>
      <name val="Gill Sans MT"/>
      <family val="2"/>
    </font>
    <font>
      <sz val="14"/>
      <color rgb="FF0070C0"/>
      <name val="Gill Sans MT"/>
      <family val="2"/>
    </font>
    <font>
      <sz val="10"/>
      <name val="Calibri"/>
      <family val="2"/>
      <scheme val="minor"/>
    </font>
    <font>
      <sz val="12"/>
      <color theme="1"/>
      <name val="Calibri"/>
      <family val="2"/>
      <scheme val="minor"/>
    </font>
    <font>
      <b/>
      <sz val="12"/>
      <color theme="3"/>
      <name val="Cambria"/>
      <family val="1"/>
      <scheme val="major"/>
    </font>
    <font>
      <sz val="11"/>
      <name val="Calibri"/>
      <family val="2"/>
      <scheme val="minor"/>
    </font>
    <font>
      <b/>
      <i/>
      <sz val="12"/>
      <name val="Arial"/>
      <family val="2"/>
    </font>
    <font>
      <b/>
      <sz val="10"/>
      <name val="Arial"/>
      <family val="2"/>
    </font>
    <font>
      <b/>
      <sz val="8"/>
      <name val="Arial"/>
      <family val="2"/>
    </font>
    <font>
      <sz val="8"/>
      <name val="Calibri"/>
      <family val="2"/>
      <scheme val="minor"/>
    </font>
  </fonts>
  <fills count="16">
    <fill>
      <patternFill patternType="none"/>
    </fill>
    <fill>
      <patternFill patternType="gray125"/>
    </fill>
    <fill>
      <patternFill patternType="solid">
        <fgColor theme="7" tint="0.79998168889431442"/>
        <bgColor indexed="65"/>
      </patternFill>
    </fill>
    <fill>
      <patternFill patternType="solid">
        <fgColor rgb="FF7030A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7"/>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0"/>
        <bgColor indexed="48"/>
      </patternFill>
    </fill>
    <fill>
      <patternFill patternType="solid">
        <fgColor theme="4" tint="0.7999816888943144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6">
    <xf numFmtId="0" fontId="0" fillId="0" borderId="0"/>
    <xf numFmtId="0" fontId="1" fillId="2" borderId="0" applyNumberFormat="0" applyBorder="0" applyAlignment="0" applyProtection="0"/>
    <xf numFmtId="9" fontId="1" fillId="0" borderId="0" applyFont="0" applyFill="0" applyBorder="0" applyAlignment="0" applyProtection="0"/>
    <xf numFmtId="0" fontId="20" fillId="8" borderId="0" applyNumberFormat="0" applyBorder="0" applyAlignment="0" applyProtection="0"/>
    <xf numFmtId="165" fontId="1" fillId="0" borderId="0" applyFont="0" applyFill="0" applyBorder="0" applyAlignment="0" applyProtection="0"/>
    <xf numFmtId="164" fontId="1" fillId="0" borderId="0" applyFont="0" applyFill="0" applyBorder="0" applyAlignment="0" applyProtection="0"/>
  </cellStyleXfs>
  <cellXfs count="654">
    <xf numFmtId="0" fontId="0" fillId="0" borderId="0" xfId="0"/>
    <xf numFmtId="0" fontId="2" fillId="7" borderId="0" xfId="0" applyFont="1" applyFill="1" applyProtection="1">
      <protection locked="0"/>
    </xf>
    <xf numFmtId="0" fontId="2" fillId="7" borderId="0" xfId="0" applyFont="1" applyFill="1" applyAlignment="1" applyProtection="1">
      <protection locked="0"/>
    </xf>
    <xf numFmtId="0" fontId="2" fillId="0" borderId="0" xfId="0" applyFont="1" applyProtection="1">
      <protection locked="0"/>
    </xf>
    <xf numFmtId="0" fontId="8" fillId="7" borderId="0" xfId="0" applyFont="1" applyFill="1" applyAlignment="1" applyProtection="1">
      <alignment vertical="center"/>
      <protection locked="0"/>
    </xf>
    <xf numFmtId="0" fontId="11" fillId="7" borderId="0" xfId="0" applyFont="1" applyFill="1" applyProtection="1">
      <protection locked="0"/>
    </xf>
    <xf numFmtId="0" fontId="2" fillId="7" borderId="0" xfId="0" applyFont="1" applyFill="1" applyBorder="1" applyProtection="1">
      <protection locked="0"/>
    </xf>
    <xf numFmtId="0" fontId="6" fillId="7" borderId="0" xfId="0" applyFont="1" applyFill="1" applyBorder="1" applyAlignment="1" applyProtection="1">
      <alignment vertical="center"/>
      <protection locked="0"/>
    </xf>
    <xf numFmtId="0" fontId="3" fillId="7" borderId="0" xfId="0" applyFont="1" applyFill="1" applyBorder="1" applyAlignment="1" applyProtection="1">
      <alignment vertical="center"/>
      <protection locked="0"/>
    </xf>
    <xf numFmtId="0" fontId="9"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11" fillId="7" borderId="0" xfId="0" applyFont="1" applyFill="1" applyBorder="1" applyAlignment="1" applyProtection="1">
      <alignment vertical="center"/>
      <protection locked="0"/>
    </xf>
    <xf numFmtId="0" fontId="4" fillId="7" borderId="0" xfId="0" applyFont="1" applyFill="1" applyBorder="1" applyAlignment="1" applyProtection="1">
      <alignment horizontal="left" vertical="center"/>
      <protection locked="0"/>
    </xf>
    <xf numFmtId="49" fontId="6" fillId="7" borderId="0" xfId="0" applyNumberFormat="1" applyFont="1" applyFill="1" applyBorder="1" applyAlignment="1" applyProtection="1">
      <protection locked="0"/>
    </xf>
    <xf numFmtId="0" fontId="9" fillId="7" borderId="0" xfId="0" applyFont="1" applyFill="1" applyBorder="1" applyAlignment="1" applyProtection="1">
      <alignment vertical="center"/>
      <protection locked="0"/>
    </xf>
    <xf numFmtId="0" fontId="21" fillId="7" borderId="0" xfId="0" applyFont="1" applyFill="1" applyProtection="1">
      <protection locked="0"/>
    </xf>
    <xf numFmtId="0" fontId="21" fillId="0" borderId="0" xfId="0" applyFont="1" applyProtection="1">
      <protection locked="0"/>
    </xf>
    <xf numFmtId="0" fontId="23" fillId="7" borderId="0" xfId="0" applyFont="1" applyFill="1" applyProtection="1">
      <protection locked="0"/>
    </xf>
    <xf numFmtId="0" fontId="24" fillId="0" borderId="0" xfId="0" applyFont="1" applyAlignment="1" applyProtection="1">
      <alignment horizontal="center"/>
      <protection locked="0"/>
    </xf>
    <xf numFmtId="0" fontId="24" fillId="7" borderId="0" xfId="0" applyFont="1" applyFill="1" applyProtection="1">
      <protection locked="0"/>
    </xf>
    <xf numFmtId="0" fontId="24" fillId="0" borderId="0" xfId="0" applyFont="1" applyProtection="1">
      <protection locked="0"/>
    </xf>
    <xf numFmtId="0" fontId="2" fillId="7" borderId="2" xfId="0" applyFont="1" applyFill="1" applyBorder="1" applyProtection="1">
      <protection locked="0"/>
    </xf>
    <xf numFmtId="0" fontId="2" fillId="7" borderId="3" xfId="0" applyFont="1" applyFill="1" applyBorder="1" applyProtection="1">
      <protection locked="0"/>
    </xf>
    <xf numFmtId="0" fontId="2" fillId="7" borderId="4" xfId="0" applyFont="1" applyFill="1" applyBorder="1" applyProtection="1">
      <protection locked="0"/>
    </xf>
    <xf numFmtId="0" fontId="2" fillId="7" borderId="8" xfId="0" applyFont="1" applyFill="1" applyBorder="1" applyProtection="1">
      <protection locked="0"/>
    </xf>
    <xf numFmtId="0" fontId="2" fillId="7" borderId="9" xfId="0" applyFont="1" applyFill="1" applyBorder="1" applyProtection="1">
      <protection locked="0"/>
    </xf>
    <xf numFmtId="0" fontId="2" fillId="7" borderId="5" xfId="0" applyFont="1" applyFill="1" applyBorder="1" applyProtection="1">
      <protection locked="0"/>
    </xf>
    <xf numFmtId="0" fontId="2" fillId="7" borderId="6" xfId="0" applyFont="1" applyFill="1" applyBorder="1" applyProtection="1">
      <protection locked="0"/>
    </xf>
    <xf numFmtId="0" fontId="2" fillId="7" borderId="7" xfId="0" applyFont="1" applyFill="1" applyBorder="1" applyProtection="1">
      <protection locked="0"/>
    </xf>
    <xf numFmtId="0" fontId="10" fillId="7" borderId="0" xfId="0" applyFont="1" applyFill="1" applyAlignment="1" applyProtection="1">
      <alignment vertical="center"/>
      <protection locked="0"/>
    </xf>
    <xf numFmtId="0" fontId="5" fillId="7" borderId="0" xfId="0" applyFont="1" applyFill="1" applyAlignment="1" applyProtection="1">
      <protection locked="0"/>
    </xf>
    <xf numFmtId="0" fontId="5" fillId="7" borderId="3" xfId="0" applyFont="1" applyFill="1" applyBorder="1" applyAlignment="1" applyProtection="1">
      <protection locked="0"/>
    </xf>
    <xf numFmtId="0" fontId="5" fillId="7" borderId="0" xfId="0" applyFont="1" applyFill="1" applyBorder="1" applyAlignment="1" applyProtection="1">
      <protection locked="0"/>
    </xf>
    <xf numFmtId="0" fontId="0" fillId="7" borderId="0" xfId="0" applyFont="1" applyFill="1" applyBorder="1" applyProtection="1">
      <protection locked="0"/>
    </xf>
    <xf numFmtId="0" fontId="0" fillId="7" borderId="0" xfId="0" applyFont="1" applyFill="1" applyProtection="1">
      <protection locked="0"/>
    </xf>
    <xf numFmtId="0" fontId="33" fillId="7" borderId="0" xfId="0" applyFont="1" applyFill="1" applyBorder="1" applyProtection="1">
      <protection locked="0"/>
    </xf>
    <xf numFmtId="0" fontId="33" fillId="7" borderId="0" xfId="0" applyFont="1" applyFill="1" applyProtection="1">
      <protection locked="0"/>
    </xf>
    <xf numFmtId="0" fontId="13" fillId="7" borderId="0" xfId="0" applyFont="1" applyFill="1" applyBorder="1" applyAlignment="1" applyProtection="1">
      <alignment vertical="center"/>
      <protection locked="0"/>
    </xf>
    <xf numFmtId="0" fontId="13" fillId="7" borderId="0" xfId="0" applyFont="1" applyFill="1" applyBorder="1" applyAlignment="1" applyProtection="1">
      <alignment horizontal="center" vertical="center"/>
      <protection locked="0"/>
    </xf>
    <xf numFmtId="0" fontId="2" fillId="7" borderId="3" xfId="0" applyFont="1" applyFill="1" applyBorder="1" applyAlignment="1" applyProtection="1">
      <protection locked="0"/>
    </xf>
    <xf numFmtId="0" fontId="13" fillId="7" borderId="8" xfId="0" applyFont="1" applyFill="1" applyBorder="1" applyAlignment="1" applyProtection="1">
      <alignment vertical="center"/>
      <protection locked="0"/>
    </xf>
    <xf numFmtId="0" fontId="0" fillId="7" borderId="0" xfId="0" applyFont="1" applyFill="1" applyBorder="1" applyAlignment="1" applyProtection="1">
      <protection locked="0"/>
    </xf>
    <xf numFmtId="0" fontId="13" fillId="7" borderId="5" xfId="0" applyFont="1" applyFill="1" applyBorder="1" applyAlignment="1" applyProtection="1">
      <alignment vertical="center"/>
      <protection locked="0"/>
    </xf>
    <xf numFmtId="0" fontId="13" fillId="7" borderId="6" xfId="0" applyFont="1" applyFill="1" applyBorder="1" applyAlignment="1" applyProtection="1">
      <alignment vertical="center"/>
      <protection locked="0"/>
    </xf>
    <xf numFmtId="0" fontId="0" fillId="7" borderId="6" xfId="0" applyFont="1" applyFill="1" applyBorder="1" applyAlignment="1" applyProtection="1">
      <protection locked="0"/>
    </xf>
    <xf numFmtId="0" fontId="13" fillId="7" borderId="2" xfId="0" applyFont="1" applyFill="1" applyBorder="1" applyAlignment="1" applyProtection="1">
      <alignment vertical="center"/>
      <protection locked="0"/>
    </xf>
    <xf numFmtId="0" fontId="13" fillId="7" borderId="3" xfId="0" applyFont="1" applyFill="1" applyBorder="1" applyAlignment="1" applyProtection="1">
      <alignment vertical="center"/>
      <protection locked="0"/>
    </xf>
    <xf numFmtId="0" fontId="0" fillId="7" borderId="3" xfId="0" applyFont="1" applyFill="1" applyBorder="1" applyAlignment="1" applyProtection="1">
      <protection locked="0"/>
    </xf>
    <xf numFmtId="0" fontId="9" fillId="7" borderId="9" xfId="0" applyFont="1" applyFill="1" applyBorder="1" applyAlignment="1" applyProtection="1">
      <alignment vertical="center"/>
      <protection locked="0"/>
    </xf>
    <xf numFmtId="0" fontId="9" fillId="7" borderId="8" xfId="0" applyFont="1" applyFill="1" applyBorder="1" applyAlignment="1" applyProtection="1">
      <alignment vertical="center"/>
      <protection locked="0"/>
    </xf>
    <xf numFmtId="0" fontId="6" fillId="7" borderId="0" xfId="0" applyFont="1" applyFill="1" applyBorder="1" applyAlignment="1" applyProtection="1">
      <alignment vertical="center" wrapText="1"/>
      <protection locked="0"/>
    </xf>
    <xf numFmtId="0" fontId="6" fillId="7" borderId="9" xfId="0" applyFont="1" applyFill="1" applyBorder="1" applyAlignment="1" applyProtection="1">
      <alignment vertical="center" wrapText="1"/>
      <protection locked="0"/>
    </xf>
    <xf numFmtId="0" fontId="6" fillId="7" borderId="8" xfId="0" applyFont="1" applyFill="1" applyBorder="1" applyAlignment="1" applyProtection="1">
      <alignment vertical="center"/>
      <protection locked="0"/>
    </xf>
    <xf numFmtId="0" fontId="11" fillId="7" borderId="9" xfId="0" applyFont="1" applyFill="1" applyBorder="1" applyAlignment="1" applyProtection="1">
      <alignment vertical="center"/>
      <protection locked="0"/>
    </xf>
    <xf numFmtId="0" fontId="28" fillId="7" borderId="3" xfId="0" applyFont="1" applyFill="1" applyBorder="1" applyAlignment="1" applyProtection="1">
      <alignment vertical="center"/>
      <protection locked="0"/>
    </xf>
    <xf numFmtId="0" fontId="28" fillId="7" borderId="0" xfId="0" applyFont="1" applyFill="1" applyBorder="1" applyAlignment="1" applyProtection="1">
      <alignment vertical="center"/>
      <protection locked="0"/>
    </xf>
    <xf numFmtId="0" fontId="3" fillId="7" borderId="0" xfId="0" applyFont="1" applyFill="1" applyBorder="1" applyAlignment="1" applyProtection="1">
      <alignment vertical="center" wrapText="1"/>
      <protection locked="0"/>
    </xf>
    <xf numFmtId="0" fontId="11" fillId="7" borderId="3" xfId="0" applyFont="1" applyFill="1" applyBorder="1" applyAlignment="1" applyProtection="1">
      <alignment vertical="center"/>
      <protection locked="0"/>
    </xf>
    <xf numFmtId="0" fontId="0" fillId="0" borderId="0" xfId="0" applyFont="1" applyProtection="1">
      <protection locked="0"/>
    </xf>
    <xf numFmtId="0" fontId="29" fillId="7" borderId="0" xfId="0" applyFont="1" applyFill="1" applyBorder="1" applyAlignment="1" applyProtection="1">
      <alignment vertical="center" textRotation="90" wrapText="1"/>
      <protection locked="0"/>
    </xf>
    <xf numFmtId="0" fontId="29" fillId="7" borderId="0" xfId="0" applyFont="1" applyFill="1" applyBorder="1" applyAlignment="1" applyProtection="1">
      <alignment vertical="center"/>
      <protection locked="0"/>
    </xf>
    <xf numFmtId="0" fontId="28" fillId="7" borderId="0" xfId="0" applyFont="1" applyFill="1" applyProtection="1">
      <protection locked="0"/>
    </xf>
    <xf numFmtId="0" fontId="13" fillId="7" borderId="0" xfId="0" applyFont="1" applyFill="1" applyAlignment="1" applyProtection="1">
      <alignment vertical="center"/>
      <protection locked="0"/>
    </xf>
    <xf numFmtId="3" fontId="13" fillId="7" borderId="0" xfId="0" applyNumberFormat="1" applyFont="1" applyFill="1" applyBorder="1" applyAlignment="1" applyProtection="1">
      <alignment vertical="center" wrapText="1"/>
      <protection locked="0"/>
    </xf>
    <xf numFmtId="0" fontId="6" fillId="7" borderId="9" xfId="0" applyFont="1" applyFill="1" applyBorder="1" applyAlignment="1" applyProtection="1">
      <alignment vertical="center"/>
      <protection locked="0"/>
    </xf>
    <xf numFmtId="0" fontId="6" fillId="7" borderId="8" xfId="0" applyFont="1" applyFill="1" applyBorder="1" applyAlignment="1" applyProtection="1">
      <alignment vertical="center" wrapText="1"/>
      <protection locked="0"/>
    </xf>
    <xf numFmtId="0" fontId="3" fillId="7" borderId="6" xfId="0" applyFont="1" applyFill="1" applyBorder="1" applyAlignment="1" applyProtection="1">
      <alignment vertical="center"/>
      <protection locked="0"/>
    </xf>
    <xf numFmtId="0" fontId="3" fillId="7" borderId="7" xfId="0" applyFont="1" applyFill="1" applyBorder="1" applyAlignment="1" applyProtection="1">
      <alignment vertical="center"/>
      <protection locked="0"/>
    </xf>
    <xf numFmtId="0" fontId="2" fillId="7" borderId="0" xfId="0" applyFont="1" applyFill="1" applyBorder="1" applyAlignment="1" applyProtection="1">
      <alignment vertical="center"/>
      <protection locked="0"/>
    </xf>
    <xf numFmtId="0" fontId="5" fillId="7" borderId="0" xfId="0" applyFont="1" applyFill="1" applyBorder="1" applyAlignment="1" applyProtection="1">
      <alignment vertical="center"/>
      <protection locked="0"/>
    </xf>
    <xf numFmtId="0" fontId="2" fillId="0" borderId="0" xfId="0" applyFont="1" applyBorder="1" applyProtection="1">
      <protection locked="0"/>
    </xf>
    <xf numFmtId="0" fontId="28" fillId="7" borderId="0" xfId="0" applyFont="1" applyFill="1" applyAlignment="1" applyProtection="1">
      <alignment wrapText="1"/>
      <protection locked="0"/>
    </xf>
    <xf numFmtId="0" fontId="28" fillId="7" borderId="0" xfId="0" applyFont="1" applyFill="1" applyAlignment="1" applyProtection="1">
      <protection locked="0"/>
    </xf>
    <xf numFmtId="4" fontId="11" fillId="7" borderId="0" xfId="0" applyNumberFormat="1" applyFont="1" applyFill="1" applyBorder="1" applyAlignment="1" applyProtection="1">
      <alignment vertical="center"/>
      <protection locked="0"/>
    </xf>
    <xf numFmtId="0" fontId="2" fillId="7" borderId="0" xfId="0" applyFont="1" applyFill="1" applyBorder="1" applyAlignment="1" applyProtection="1">
      <alignment wrapText="1"/>
      <protection locked="0"/>
    </xf>
    <xf numFmtId="0" fontId="2" fillId="7" borderId="0" xfId="0" applyFont="1" applyFill="1" applyBorder="1" applyAlignment="1" applyProtection="1">
      <protection locked="0"/>
    </xf>
    <xf numFmtId="0" fontId="6" fillId="4" borderId="3" xfId="0" applyFont="1" applyFill="1" applyBorder="1" applyAlignment="1" applyProtection="1">
      <alignment vertical="center"/>
      <protection locked="0"/>
    </xf>
    <xf numFmtId="0" fontId="6" fillId="4" borderId="4" xfId="0" applyFont="1" applyFill="1" applyBorder="1" applyAlignment="1" applyProtection="1">
      <alignment vertical="center"/>
      <protection locked="0"/>
    </xf>
    <xf numFmtId="0" fontId="6" fillId="4" borderId="6" xfId="0" applyFont="1" applyFill="1" applyBorder="1" applyAlignment="1" applyProtection="1">
      <alignment vertical="center"/>
      <protection locked="0"/>
    </xf>
    <xf numFmtId="0" fontId="6" fillId="4" borderId="7" xfId="0" applyFont="1" applyFill="1" applyBorder="1" applyAlignment="1" applyProtection="1">
      <alignment vertical="center"/>
      <protection locked="0"/>
    </xf>
    <xf numFmtId="0" fontId="6" fillId="7" borderId="0" xfId="0" applyFont="1" applyFill="1" applyBorder="1" applyAlignment="1" applyProtection="1">
      <alignment horizontal="left" vertical="center"/>
      <protection locked="0"/>
    </xf>
    <xf numFmtId="0" fontId="6" fillId="7" borderId="0" xfId="0" applyFont="1" applyFill="1" applyBorder="1" applyAlignment="1" applyProtection="1">
      <protection locked="0"/>
    </xf>
    <xf numFmtId="0" fontId="7" fillId="7" borderId="0" xfId="0" applyFont="1" applyFill="1" applyAlignment="1" applyProtection="1">
      <alignment horizontal="left" vertical="center"/>
      <protection locked="0"/>
    </xf>
    <xf numFmtId="0" fontId="13" fillId="7" borderId="0" xfId="0" applyFont="1" applyFill="1" applyProtection="1">
      <protection locked="0"/>
    </xf>
    <xf numFmtId="0" fontId="11" fillId="7" borderId="0" xfId="0" applyFont="1" applyFill="1" applyBorder="1" applyAlignment="1" applyProtection="1">
      <alignment horizontal="left" vertical="center"/>
      <protection locked="0"/>
    </xf>
    <xf numFmtId="4" fontId="11" fillId="7" borderId="3" xfId="0" applyNumberFormat="1" applyFont="1" applyFill="1" applyBorder="1" applyAlignment="1" applyProtection="1">
      <alignment horizontal="left" vertical="center"/>
      <protection locked="0"/>
    </xf>
    <xf numFmtId="4" fontId="11" fillId="7" borderId="0" xfId="0" applyNumberFormat="1" applyFont="1" applyFill="1" applyBorder="1" applyAlignment="1" applyProtection="1">
      <alignment horizontal="left" vertical="center"/>
      <protection locked="0"/>
    </xf>
    <xf numFmtId="0" fontId="2" fillId="7" borderId="0" xfId="0" applyFont="1" applyFill="1" applyAlignment="1" applyProtection="1">
      <alignment horizontal="center"/>
      <protection locked="0"/>
    </xf>
    <xf numFmtId="0" fontId="28" fillId="7" borderId="0" xfId="0" applyFont="1" applyFill="1" applyBorder="1" applyAlignment="1" applyProtection="1">
      <alignment horizontal="left" vertical="center"/>
      <protection locked="0"/>
    </xf>
    <xf numFmtId="0" fontId="11" fillId="7" borderId="0" xfId="0" applyFont="1" applyFill="1" applyAlignment="1" applyProtection="1">
      <alignment horizontal="left" vertical="center"/>
      <protection locked="0"/>
    </xf>
    <xf numFmtId="0" fontId="3" fillId="7" borderId="0" xfId="0" applyFont="1" applyFill="1" applyBorder="1" applyAlignment="1" applyProtection="1">
      <alignment horizontal="center" vertical="center"/>
      <protection locked="0"/>
    </xf>
    <xf numFmtId="0" fontId="3" fillId="7" borderId="0" xfId="0" applyFont="1" applyFill="1" applyBorder="1" applyAlignment="1" applyProtection="1">
      <alignment horizontal="left" vertical="center"/>
      <protection locked="0"/>
    </xf>
    <xf numFmtId="0" fontId="11" fillId="7" borderId="3" xfId="0" applyFont="1" applyFill="1" applyBorder="1" applyAlignment="1" applyProtection="1">
      <alignment horizontal="left" vertical="center"/>
      <protection locked="0"/>
    </xf>
    <xf numFmtId="0" fontId="52" fillId="7" borderId="0" xfId="0" applyFont="1" applyFill="1" applyBorder="1" applyProtection="1"/>
    <xf numFmtId="0" fontId="53" fillId="7" borderId="0" xfId="0" applyFont="1" applyFill="1" applyBorder="1" applyAlignment="1" applyProtection="1">
      <alignment vertical="center"/>
    </xf>
    <xf numFmtId="0" fontId="54" fillId="7" borderId="0" xfId="0" applyFont="1" applyFill="1" applyBorder="1" applyAlignment="1" applyProtection="1">
      <alignment vertical="center"/>
    </xf>
    <xf numFmtId="0" fontId="55" fillId="7" borderId="0" xfId="0" applyFont="1" applyFill="1" applyBorder="1" applyAlignment="1" applyProtection="1">
      <alignment vertical="center"/>
    </xf>
    <xf numFmtId="0" fontId="56" fillId="7" borderId="0" xfId="0" applyFont="1" applyFill="1" applyBorder="1" applyAlignment="1" applyProtection="1">
      <alignment vertical="center"/>
    </xf>
    <xf numFmtId="0" fontId="55" fillId="7" borderId="0" xfId="0" applyFont="1" applyFill="1" applyBorder="1" applyProtection="1"/>
    <xf numFmtId="49" fontId="54" fillId="7" borderId="0" xfId="0" applyNumberFormat="1" applyFont="1" applyFill="1" applyBorder="1" applyAlignment="1" applyProtection="1"/>
    <xf numFmtId="3" fontId="55" fillId="7" borderId="0" xfId="0" applyNumberFormat="1" applyFont="1" applyFill="1" applyBorder="1" applyAlignment="1" applyProtection="1">
      <alignment vertical="center"/>
    </xf>
    <xf numFmtId="0" fontId="52" fillId="7" borderId="0" xfId="0" applyFont="1" applyFill="1" applyBorder="1" applyAlignment="1" applyProtection="1"/>
    <xf numFmtId="0" fontId="61" fillId="14" borderId="0" xfId="0" applyFont="1" applyFill="1" applyBorder="1" applyAlignment="1" applyProtection="1">
      <alignment horizontal="center" vertical="center" wrapText="1"/>
    </xf>
    <xf numFmtId="0" fontId="58" fillId="7" borderId="0" xfId="0" applyFont="1" applyFill="1" applyBorder="1" applyAlignment="1" applyProtection="1">
      <alignment horizontal="center" vertical="center"/>
    </xf>
    <xf numFmtId="169" fontId="52" fillId="7" borderId="0" xfId="4" applyNumberFormat="1" applyFont="1" applyFill="1" applyBorder="1" applyProtection="1"/>
    <xf numFmtId="0" fontId="53" fillId="7" borderId="0" xfId="0" applyFont="1" applyFill="1" applyBorder="1" applyAlignment="1" applyProtection="1">
      <alignment vertical="top" wrapText="1"/>
    </xf>
    <xf numFmtId="0" fontId="0" fillId="7" borderId="0" xfId="0" applyFont="1" applyFill="1" applyBorder="1" applyAlignment="1" applyProtection="1">
      <alignment horizontal="center" wrapText="1"/>
      <protection locked="0"/>
    </xf>
    <xf numFmtId="166" fontId="3" fillId="7" borderId="9" xfId="0" applyNumberFormat="1" applyFont="1" applyFill="1" applyBorder="1" applyAlignment="1" applyProtection="1">
      <alignment vertical="center"/>
      <protection locked="0"/>
    </xf>
    <xf numFmtId="3" fontId="3" fillId="7" borderId="8" xfId="0" applyNumberFormat="1" applyFont="1" applyFill="1" applyBorder="1" applyAlignment="1" applyProtection="1">
      <alignment vertical="center"/>
      <protection locked="0"/>
    </xf>
    <xf numFmtId="0" fontId="15" fillId="7" borderId="0" xfId="0" applyFont="1" applyFill="1" applyBorder="1" applyAlignment="1" applyProtection="1">
      <alignment horizontal="left" vertical="center"/>
      <protection locked="0"/>
    </xf>
    <xf numFmtId="0" fontId="62" fillId="7" borderId="0" xfId="0" applyFont="1" applyFill="1" applyProtection="1">
      <protection locked="0"/>
    </xf>
    <xf numFmtId="0" fontId="11" fillId="7" borderId="3" xfId="0" applyFont="1" applyFill="1" applyBorder="1" applyAlignment="1" applyProtection="1">
      <alignment horizontal="left" vertical="center"/>
      <protection locked="0"/>
    </xf>
    <xf numFmtId="4" fontId="58" fillId="7" borderId="0" xfId="0" applyNumberFormat="1" applyFont="1" applyFill="1" applyBorder="1" applyAlignment="1" applyProtection="1">
      <alignment horizontal="center" vertical="center" wrapText="1"/>
    </xf>
    <xf numFmtId="0" fontId="52" fillId="7" borderId="0" xfId="0" applyFont="1" applyFill="1" applyProtection="1">
      <protection locked="0"/>
    </xf>
    <xf numFmtId="0" fontId="53" fillId="7" borderId="0" xfId="0" applyFont="1" applyFill="1" applyAlignment="1" applyProtection="1">
      <alignment vertical="center"/>
      <protection locked="0"/>
    </xf>
    <xf numFmtId="0" fontId="52" fillId="7" borderId="0" xfId="0" applyFont="1" applyFill="1" applyBorder="1" applyProtection="1">
      <protection locked="0"/>
    </xf>
    <xf numFmtId="0" fontId="54" fillId="7" borderId="0" xfId="0"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0" fontId="56" fillId="7" borderId="0" xfId="0" applyFont="1" applyFill="1" applyBorder="1" applyAlignment="1" applyProtection="1">
      <alignment vertical="center"/>
      <protection locked="0"/>
    </xf>
    <xf numFmtId="0" fontId="66" fillId="7" borderId="0" xfId="0" applyFont="1" applyFill="1" applyBorder="1" applyAlignment="1" applyProtection="1">
      <alignment vertical="center"/>
      <protection locked="0"/>
    </xf>
    <xf numFmtId="0" fontId="66" fillId="7" borderId="0" xfId="0" applyFont="1" applyFill="1" applyBorder="1" applyAlignment="1" applyProtection="1">
      <alignment vertical="center" wrapText="1"/>
      <protection locked="0"/>
    </xf>
    <xf numFmtId="0" fontId="57" fillId="7" borderId="0" xfId="0" applyFont="1" applyFill="1" applyBorder="1" applyAlignment="1" applyProtection="1">
      <alignment vertical="center" wrapText="1"/>
      <protection locked="0"/>
    </xf>
    <xf numFmtId="0" fontId="55" fillId="7" borderId="0" xfId="0" applyFont="1" applyFill="1" applyBorder="1" applyProtection="1">
      <protection locked="0"/>
    </xf>
    <xf numFmtId="0" fontId="52" fillId="7" borderId="0" xfId="0" applyFont="1" applyFill="1" applyAlignment="1" applyProtection="1">
      <protection locked="0"/>
    </xf>
    <xf numFmtId="0" fontId="53" fillId="7" borderId="0" xfId="0" applyFont="1" applyFill="1" applyBorder="1" applyAlignment="1" applyProtection="1">
      <alignment vertical="center"/>
      <protection locked="0"/>
    </xf>
    <xf numFmtId="0" fontId="52" fillId="7" borderId="0" xfId="0" applyFont="1" applyFill="1" applyAlignment="1" applyProtection="1">
      <alignment horizontal="center"/>
      <protection locked="0"/>
    </xf>
    <xf numFmtId="0" fontId="53" fillId="7" borderId="0" xfId="0" applyFont="1" applyFill="1" applyBorder="1" applyAlignment="1" applyProtection="1">
      <alignment vertical="top" wrapText="1"/>
      <protection locked="0"/>
    </xf>
    <xf numFmtId="0" fontId="52" fillId="7" borderId="0" xfId="0" applyFont="1" applyFill="1" applyBorder="1" applyAlignment="1" applyProtection="1">
      <protection locked="0"/>
    </xf>
    <xf numFmtId="0" fontId="9" fillId="7" borderId="0" xfId="0" applyFont="1" applyFill="1" applyBorder="1" applyAlignment="1" applyProtection="1">
      <alignment horizontal="left" vertical="center" wrapText="1"/>
      <protection locked="0"/>
    </xf>
    <xf numFmtId="0" fontId="0" fillId="7" borderId="0" xfId="0" applyFont="1" applyFill="1" applyBorder="1" applyAlignment="1" applyProtection="1">
      <alignment wrapText="1"/>
      <protection locked="0"/>
    </xf>
    <xf numFmtId="0" fontId="0" fillId="7" borderId="0" xfId="0" applyFont="1" applyFill="1" applyBorder="1" applyAlignment="1" applyProtection="1">
      <alignment vertical="center" wrapText="1"/>
      <protection locked="0"/>
    </xf>
    <xf numFmtId="0" fontId="11" fillId="7" borderId="0" xfId="0" applyFont="1" applyFill="1" applyBorder="1" applyAlignment="1" applyProtection="1">
      <alignment vertical="center" wrapText="1"/>
      <protection locked="0"/>
    </xf>
    <xf numFmtId="0" fontId="12" fillId="7" borderId="0" xfId="0" applyFont="1" applyFill="1" applyBorder="1" applyAlignment="1" applyProtection="1">
      <alignment horizontal="left" vertical="center"/>
      <protection locked="0"/>
    </xf>
    <xf numFmtId="0" fontId="9" fillId="7" borderId="0" xfId="0" applyFont="1" applyFill="1" applyBorder="1" applyAlignment="1" applyProtection="1">
      <alignment vertical="center" wrapText="1"/>
      <protection locked="0"/>
    </xf>
    <xf numFmtId="0" fontId="62" fillId="7" borderId="1" xfId="0" applyFont="1" applyFill="1" applyBorder="1" applyProtection="1"/>
    <xf numFmtId="0" fontId="62" fillId="7" borderId="1" xfId="0" applyFont="1" applyFill="1" applyBorder="1" applyAlignment="1" applyProtection="1">
      <alignment wrapText="1"/>
    </xf>
    <xf numFmtId="2" fontId="62" fillId="7" borderId="1" xfId="0" applyNumberFormat="1" applyFont="1" applyFill="1" applyBorder="1" applyProtection="1"/>
    <xf numFmtId="0" fontId="6" fillId="4" borderId="0" xfId="0" applyFont="1" applyFill="1" applyBorder="1" applyAlignment="1" applyProtection="1">
      <alignment horizontal="left" vertical="center"/>
      <protection locked="0"/>
    </xf>
    <xf numFmtId="2" fontId="62" fillId="7" borderId="0" xfId="0" applyNumberFormat="1" applyFont="1" applyFill="1" applyBorder="1" applyProtection="1"/>
    <xf numFmtId="0" fontId="62" fillId="7" borderId="1" xfId="0" applyFont="1" applyFill="1" applyBorder="1" applyAlignment="1" applyProtection="1">
      <alignment horizontal="center"/>
    </xf>
    <xf numFmtId="0" fontId="62" fillId="7" borderId="0" xfId="0" applyFont="1" applyFill="1" applyBorder="1" applyProtection="1"/>
    <xf numFmtId="0" fontId="62" fillId="7" borderId="0" xfId="2" applyNumberFormat="1" applyFont="1" applyFill="1" applyBorder="1" applyProtection="1"/>
    <xf numFmtId="0" fontId="62" fillId="7" borderId="0" xfId="0" applyFont="1" applyFill="1" applyBorder="1" applyAlignment="1" applyProtection="1">
      <alignment wrapText="1"/>
    </xf>
    <xf numFmtId="10" fontId="62" fillId="7" borderId="0" xfId="0" applyNumberFormat="1" applyFont="1" applyFill="1" applyBorder="1" applyProtection="1"/>
    <xf numFmtId="0" fontId="62" fillId="7" borderId="0" xfId="0" applyFont="1" applyFill="1" applyBorder="1" applyAlignment="1" applyProtection="1">
      <alignment horizontal="center"/>
    </xf>
    <xf numFmtId="0" fontId="16" fillId="7" borderId="0" xfId="0" applyFont="1" applyFill="1" applyBorder="1" applyAlignment="1" applyProtection="1">
      <alignment horizontal="center" vertical="center"/>
    </xf>
    <xf numFmtId="0" fontId="16" fillId="0" borderId="0" xfId="0" applyFont="1" applyBorder="1" applyAlignment="1" applyProtection="1">
      <alignment horizontal="center"/>
    </xf>
    <xf numFmtId="0" fontId="18" fillId="7" borderId="0" xfId="0" applyFont="1" applyFill="1" applyBorder="1" applyProtection="1"/>
    <xf numFmtId="3" fontId="18" fillId="7" borderId="0" xfId="0" applyNumberFormat="1" applyFont="1" applyFill="1" applyBorder="1" applyAlignment="1" applyProtection="1">
      <alignment horizontal="center" vertical="center"/>
    </xf>
    <xf numFmtId="0" fontId="18" fillId="0" borderId="0" xfId="0" applyFont="1" applyBorder="1" applyAlignment="1" applyProtection="1">
      <alignment vertical="center"/>
    </xf>
    <xf numFmtId="2" fontId="18" fillId="7" borderId="0" xfId="0" applyNumberFormat="1" applyFont="1" applyFill="1" applyBorder="1" applyAlignment="1" applyProtection="1">
      <alignment horizontal="center" vertical="center"/>
    </xf>
    <xf numFmtId="0" fontId="69" fillId="7" borderId="0" xfId="0" applyFont="1" applyFill="1" applyBorder="1" applyProtection="1"/>
    <xf numFmtId="0" fontId="18" fillId="7" borderId="0" xfId="0" applyFont="1" applyFill="1" applyBorder="1" applyAlignment="1" applyProtection="1">
      <alignment vertical="center"/>
    </xf>
    <xf numFmtId="0" fontId="18" fillId="7" borderId="0" xfId="0" applyFont="1" applyFill="1" applyBorder="1" applyAlignment="1" applyProtection="1">
      <alignment vertical="center" wrapText="1"/>
    </xf>
    <xf numFmtId="49" fontId="16" fillId="7" borderId="0" xfId="0" applyNumberFormat="1" applyFont="1" applyFill="1" applyBorder="1" applyAlignment="1" applyProtection="1">
      <alignment horizontal="center"/>
    </xf>
    <xf numFmtId="49" fontId="16" fillId="7" borderId="0" xfId="0" applyNumberFormat="1" applyFont="1" applyFill="1" applyBorder="1" applyAlignment="1" applyProtection="1"/>
    <xf numFmtId="0" fontId="16" fillId="7" borderId="0" xfId="0" applyFont="1" applyFill="1" applyBorder="1" applyAlignment="1" applyProtection="1">
      <alignment vertical="center"/>
    </xf>
    <xf numFmtId="3" fontId="18" fillId="7" borderId="0" xfId="0" applyNumberFormat="1" applyFont="1" applyFill="1" applyBorder="1" applyAlignment="1" applyProtection="1">
      <alignment vertical="center"/>
    </xf>
    <xf numFmtId="3" fontId="16" fillId="7" borderId="0" xfId="0" applyNumberFormat="1" applyFont="1" applyFill="1" applyBorder="1" applyAlignment="1" applyProtection="1">
      <alignment horizontal="center" vertical="center"/>
    </xf>
    <xf numFmtId="0" fontId="18" fillId="7" borderId="0" xfId="0" applyFont="1" applyFill="1" applyBorder="1" applyAlignment="1" applyProtection="1">
      <alignment horizontal="center" vertical="center"/>
    </xf>
    <xf numFmtId="49" fontId="62" fillId="7" borderId="0" xfId="0" applyNumberFormat="1" applyFont="1" applyFill="1" applyBorder="1" applyProtection="1"/>
    <xf numFmtId="167" fontId="62" fillId="7" borderId="0" xfId="2" applyNumberFormat="1" applyFont="1" applyFill="1" applyBorder="1" applyProtection="1"/>
    <xf numFmtId="167" fontId="18" fillId="7" borderId="0" xfId="2" applyNumberFormat="1" applyFont="1" applyFill="1" applyBorder="1" applyAlignment="1" applyProtection="1">
      <alignment horizontal="center" vertical="center"/>
    </xf>
    <xf numFmtId="0" fontId="65" fillId="7" borderId="0" xfId="0" applyFont="1" applyFill="1" applyBorder="1" applyAlignment="1" applyProtection="1">
      <alignment horizontal="center"/>
    </xf>
    <xf numFmtId="0" fontId="2" fillId="7" borderId="10" xfId="0" applyFont="1" applyFill="1" applyBorder="1" applyAlignment="1" applyProtection="1">
      <alignment horizontal="center"/>
      <protection locked="0"/>
    </xf>
    <xf numFmtId="0" fontId="2" fillId="7" borderId="11"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3" fillId="7" borderId="10" xfId="0" applyFont="1" applyFill="1" applyBorder="1" applyAlignment="1" applyProtection="1">
      <alignment horizontal="center" vertical="center"/>
      <protection locked="0"/>
    </xf>
    <xf numFmtId="0" fontId="3" fillId="7" borderId="11" xfId="0" applyFont="1" applyFill="1" applyBorder="1" applyAlignment="1" applyProtection="1">
      <alignment horizontal="center" vertical="center"/>
      <protection locked="0"/>
    </xf>
    <xf numFmtId="0" fontId="3" fillId="7" borderId="12" xfId="0" applyFont="1" applyFill="1" applyBorder="1" applyAlignment="1" applyProtection="1">
      <alignment horizontal="center" vertical="center"/>
      <protection locked="0"/>
    </xf>
    <xf numFmtId="0" fontId="62" fillId="7" borderId="0" xfId="0" applyFont="1" applyFill="1" applyBorder="1" applyAlignment="1" applyProtection="1">
      <alignment horizontal="center"/>
    </xf>
    <xf numFmtId="0" fontId="62" fillId="7" borderId="0" xfId="0" applyFont="1" applyFill="1" applyBorder="1" applyAlignment="1" applyProtection="1">
      <alignment horizontal="center"/>
    </xf>
    <xf numFmtId="9" fontId="62" fillId="7" borderId="0" xfId="2" applyFont="1" applyFill="1" applyBorder="1" applyAlignment="1" applyProtection="1">
      <alignment horizontal="center"/>
    </xf>
    <xf numFmtId="10" fontId="62" fillId="7" borderId="0" xfId="2" applyNumberFormat="1" applyFont="1" applyFill="1" applyBorder="1" applyAlignment="1" applyProtection="1">
      <alignment horizontal="center"/>
    </xf>
    <xf numFmtId="10" fontId="18" fillId="7" borderId="0" xfId="2" applyNumberFormat="1" applyFont="1" applyFill="1" applyBorder="1" applyAlignment="1" applyProtection="1">
      <alignment horizontal="center" vertical="center"/>
    </xf>
    <xf numFmtId="4" fontId="72" fillId="0" borderId="0" xfId="0" applyNumberFormat="1" applyFont="1" applyBorder="1" applyAlignment="1" applyProtection="1">
      <alignment horizontal="center" vertical="center" wrapText="1"/>
    </xf>
    <xf numFmtId="4" fontId="72" fillId="9" borderId="0" xfId="0" applyNumberFormat="1" applyFont="1" applyFill="1" applyBorder="1" applyAlignment="1" applyProtection="1">
      <alignment horizontal="center" vertical="center" wrapText="1"/>
    </xf>
    <xf numFmtId="0" fontId="75" fillId="14" borderId="0" xfId="0"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xf>
    <xf numFmtId="4" fontId="72" fillId="7" borderId="0" xfId="0" applyNumberFormat="1" applyFont="1" applyFill="1" applyBorder="1" applyAlignment="1" applyProtection="1">
      <alignment horizontal="center" vertical="center" wrapText="1"/>
    </xf>
    <xf numFmtId="170" fontId="62" fillId="7" borderId="0" xfId="5" applyNumberFormat="1" applyFont="1" applyFill="1" applyBorder="1" applyProtection="1"/>
    <xf numFmtId="0" fontId="62" fillId="7" borderId="0" xfId="0" applyFont="1" applyFill="1" applyBorder="1" applyAlignment="1" applyProtection="1">
      <alignment horizontal="center"/>
    </xf>
    <xf numFmtId="4" fontId="72" fillId="7" borderId="0" xfId="0" applyNumberFormat="1" applyFont="1" applyFill="1" applyBorder="1" applyAlignment="1" applyProtection="1">
      <alignment horizontal="center" vertical="center" wrapText="1"/>
    </xf>
    <xf numFmtId="0" fontId="62" fillId="7" borderId="14" xfId="0" applyFont="1" applyFill="1" applyBorder="1" applyProtection="1"/>
    <xf numFmtId="0" fontId="62" fillId="7" borderId="14" xfId="0" applyFont="1" applyFill="1" applyBorder="1" applyAlignment="1" applyProtection="1">
      <alignment wrapText="1"/>
    </xf>
    <xf numFmtId="0" fontId="52" fillId="7" borderId="1" xfId="0" applyFont="1" applyFill="1" applyBorder="1" applyProtection="1"/>
    <xf numFmtId="0" fontId="3" fillId="0" borderId="10" xfId="0" applyFont="1" applyBorder="1" applyAlignment="1" applyProtection="1">
      <alignment horizontal="center" vertical="center"/>
      <protection locked="0"/>
    </xf>
    <xf numFmtId="0" fontId="62" fillId="7" borderId="0" xfId="0" applyFont="1" applyFill="1" applyBorder="1" applyAlignment="1" applyProtection="1">
      <alignment horizontal="center"/>
    </xf>
    <xf numFmtId="0" fontId="52" fillId="7" borderId="0" xfId="0" applyFont="1" applyFill="1"/>
    <xf numFmtId="0" fontId="62" fillId="7" borderId="0" xfId="0" applyFont="1" applyFill="1"/>
    <xf numFmtId="0" fontId="62" fillId="7" borderId="0" xfId="0" applyFont="1" applyFill="1" applyAlignment="1">
      <alignment horizontal="center"/>
    </xf>
    <xf numFmtId="3" fontId="62" fillId="7" borderId="0" xfId="0" applyNumberFormat="1" applyFont="1" applyFill="1" applyAlignment="1">
      <alignment horizontal="center"/>
    </xf>
    <xf numFmtId="10" fontId="62" fillId="7" borderId="0" xfId="0" applyNumberFormat="1" applyFont="1" applyFill="1"/>
    <xf numFmtId="0" fontId="5" fillId="7" borderId="0" xfId="0" applyFont="1" applyFill="1" applyProtection="1">
      <protection locked="0"/>
    </xf>
    <xf numFmtId="0" fontId="39" fillId="7" borderId="0" xfId="0" applyFont="1" applyFill="1" applyAlignment="1" applyProtection="1">
      <alignment vertical="center"/>
      <protection locked="0"/>
    </xf>
    <xf numFmtId="3" fontId="43" fillId="7" borderId="0" xfId="0" applyNumberFormat="1" applyFont="1" applyFill="1" applyAlignment="1" applyProtection="1">
      <alignment vertical="center"/>
      <protection locked="0"/>
    </xf>
    <xf numFmtId="3" fontId="44" fillId="7" borderId="0" xfId="0" applyNumberFormat="1" applyFont="1" applyFill="1" applyProtection="1">
      <protection locked="0"/>
    </xf>
    <xf numFmtId="0" fontId="40" fillId="7" borderId="0" xfId="0" applyFont="1" applyFill="1" applyAlignment="1" applyProtection="1">
      <alignment vertical="center"/>
      <protection locked="0"/>
    </xf>
    <xf numFmtId="3" fontId="45" fillId="7" borderId="0" xfId="0" applyNumberFormat="1" applyFont="1" applyFill="1" applyAlignment="1" applyProtection="1">
      <alignment vertical="center"/>
      <protection locked="0"/>
    </xf>
    <xf numFmtId="3" fontId="46" fillId="7" borderId="0" xfId="0" applyNumberFormat="1" applyFont="1" applyFill="1" applyAlignment="1" applyProtection="1">
      <alignment vertical="center"/>
      <protection locked="0"/>
    </xf>
    <xf numFmtId="3" fontId="47" fillId="7" borderId="0" xfId="0" applyNumberFormat="1" applyFont="1" applyFill="1" applyAlignment="1" applyProtection="1">
      <alignment vertical="center"/>
      <protection locked="0"/>
    </xf>
    <xf numFmtId="3" fontId="2" fillId="7" borderId="0" xfId="0" applyNumberFormat="1" applyFont="1" applyFill="1" applyProtection="1">
      <protection locked="0"/>
    </xf>
    <xf numFmtId="0" fontId="48" fillId="7" borderId="0" xfId="0" applyFont="1" applyFill="1" applyAlignment="1" applyProtection="1">
      <alignment vertical="center"/>
      <protection locked="0"/>
    </xf>
    <xf numFmtId="0" fontId="44" fillId="7" borderId="0" xfId="0" applyFont="1" applyFill="1" applyProtection="1">
      <protection locked="0"/>
    </xf>
    <xf numFmtId="3" fontId="48" fillId="7" borderId="0" xfId="0" applyNumberFormat="1" applyFont="1" applyFill="1" applyAlignment="1" applyProtection="1">
      <alignment vertical="center"/>
      <protection locked="0"/>
    </xf>
    <xf numFmtId="3" fontId="48" fillId="7" borderId="0" xfId="0" applyNumberFormat="1" applyFont="1" applyFill="1" applyProtection="1">
      <protection locked="0"/>
    </xf>
    <xf numFmtId="0" fontId="3" fillId="7" borderId="0" xfId="0" applyFont="1" applyFill="1" applyAlignment="1" applyProtection="1">
      <alignment vertical="center"/>
      <protection locked="0"/>
    </xf>
    <xf numFmtId="0" fontId="3" fillId="0" borderId="12" xfId="0" applyFont="1" applyBorder="1" applyAlignment="1" applyProtection="1">
      <alignment vertical="center"/>
      <protection locked="0"/>
    </xf>
    <xf numFmtId="0" fontId="2" fillId="7" borderId="1" xfId="0" applyFont="1" applyFill="1" applyBorder="1" applyAlignment="1" applyProtection="1">
      <protection locked="0"/>
    </xf>
    <xf numFmtId="3" fontId="13" fillId="0" borderId="10" xfId="0" applyNumberFormat="1" applyFont="1" applyBorder="1" applyAlignment="1" applyProtection="1">
      <alignment horizontal="center"/>
      <protection locked="0"/>
    </xf>
    <xf numFmtId="3" fontId="13" fillId="0" borderId="11" xfId="0" applyNumberFormat="1" applyFont="1" applyBorder="1" applyAlignment="1" applyProtection="1">
      <alignment horizontal="center"/>
      <protection locked="0"/>
    </xf>
    <xf numFmtId="3" fontId="13" fillId="0" borderId="12" xfId="0" applyNumberFormat="1" applyFont="1" applyBorder="1" applyAlignment="1" applyProtection="1">
      <alignment horizontal="center"/>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16" fillId="4" borderId="10" xfId="0" applyFont="1" applyFill="1" applyBorder="1" applyAlignment="1" applyProtection="1">
      <alignment horizontal="center" vertical="center"/>
      <protection locked="0"/>
    </xf>
    <xf numFmtId="0" fontId="16" fillId="4" borderId="11" xfId="0" applyFont="1" applyFill="1" applyBorder="1" applyAlignment="1" applyProtection="1">
      <alignment horizontal="center" vertical="center"/>
      <protection locked="0"/>
    </xf>
    <xf numFmtId="0" fontId="16" fillId="4" borderId="12" xfId="0" applyFont="1" applyFill="1" applyBorder="1" applyAlignment="1" applyProtection="1">
      <alignment horizontal="center" vertical="center"/>
      <protection locked="0"/>
    </xf>
    <xf numFmtId="0" fontId="9" fillId="7" borderId="0" xfId="0" applyFont="1" applyFill="1" applyAlignment="1" applyProtection="1">
      <alignment horizontal="left" vertical="center"/>
      <protection locked="0"/>
    </xf>
    <xf numFmtId="0" fontId="9" fillId="7" borderId="6" xfId="0" applyFont="1" applyFill="1" applyBorder="1" applyAlignment="1" applyProtection="1">
      <alignment horizontal="left" vertical="center"/>
      <protection locked="0"/>
    </xf>
    <xf numFmtId="0" fontId="18" fillId="0" borderId="1" xfId="0" applyFont="1" applyBorder="1" applyAlignment="1" applyProtection="1">
      <alignment horizontal="center" vertical="center"/>
      <protection locked="0"/>
    </xf>
    <xf numFmtId="0" fontId="62" fillId="7" borderId="1" xfId="0" applyFont="1" applyFill="1" applyBorder="1" applyAlignment="1" applyProtection="1">
      <alignment horizontal="center"/>
    </xf>
    <xf numFmtId="0" fontId="9" fillId="7" borderId="0" xfId="0" applyFont="1" applyFill="1" applyBorder="1" applyAlignment="1" applyProtection="1">
      <alignment horizontal="left" vertical="center" wrapText="1"/>
      <protection locked="0"/>
    </xf>
    <xf numFmtId="4" fontId="11" fillId="7" borderId="0" xfId="0" applyNumberFormat="1" applyFont="1" applyFill="1" applyBorder="1" applyAlignment="1" applyProtection="1">
      <alignment horizontal="left" vertical="top"/>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6" fillId="4" borderId="12" xfId="0"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protection locked="0"/>
    </xf>
    <xf numFmtId="4" fontId="11" fillId="7" borderId="3" xfId="0" applyNumberFormat="1" applyFont="1" applyFill="1" applyBorder="1" applyAlignment="1" applyProtection="1">
      <alignment horizontal="left" vertical="center"/>
      <protection locked="0"/>
    </xf>
    <xf numFmtId="4" fontId="11" fillId="7" borderId="0" xfId="0" applyNumberFormat="1" applyFont="1" applyFill="1" applyBorder="1" applyAlignment="1" applyProtection="1">
      <alignment horizontal="left" vertical="center"/>
      <protection locked="0"/>
    </xf>
    <xf numFmtId="0" fontId="19" fillId="4" borderId="1" xfId="0" applyFont="1" applyFill="1" applyBorder="1" applyAlignment="1" applyProtection="1">
      <alignment horizontal="center" vertical="center"/>
      <protection locked="0"/>
    </xf>
    <xf numFmtId="0" fontId="2" fillId="7" borderId="1" xfId="0" applyFont="1" applyFill="1" applyBorder="1" applyAlignment="1" applyProtection="1">
      <alignment horizontal="center"/>
      <protection locked="0"/>
    </xf>
    <xf numFmtId="0" fontId="2" fillId="7" borderId="10" xfId="0" applyFont="1" applyFill="1" applyBorder="1" applyAlignment="1" applyProtection="1">
      <alignment horizontal="center"/>
      <protection locked="0"/>
    </xf>
    <xf numFmtId="0" fontId="2" fillId="7" borderId="11"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29" fillId="4" borderId="10" xfId="0" applyFont="1" applyFill="1" applyBorder="1" applyAlignment="1" applyProtection="1">
      <alignment horizontal="center" vertical="center"/>
      <protection locked="0"/>
    </xf>
    <xf numFmtId="0" fontId="29" fillId="4" borderId="11" xfId="0" applyFont="1" applyFill="1" applyBorder="1" applyAlignment="1" applyProtection="1">
      <alignment horizontal="center" vertical="center"/>
      <protection locked="0"/>
    </xf>
    <xf numFmtId="0" fontId="29" fillId="4" borderId="12" xfId="0" applyFont="1" applyFill="1" applyBorder="1" applyAlignment="1" applyProtection="1">
      <alignment horizontal="center" vertical="center"/>
      <protection locked="0"/>
    </xf>
    <xf numFmtId="0" fontId="13" fillId="7" borderId="1" xfId="0" applyFont="1" applyFill="1" applyBorder="1" applyAlignment="1" applyProtection="1">
      <alignment horizontal="center" vertical="center"/>
      <protection locked="0"/>
    </xf>
    <xf numFmtId="0" fontId="9" fillId="7" borderId="0" xfId="0" applyFont="1" applyFill="1" applyBorder="1" applyAlignment="1" applyProtection="1">
      <alignment horizontal="left" vertical="center"/>
      <protection locked="0"/>
    </xf>
    <xf numFmtId="0" fontId="13" fillId="0" borderId="1" xfId="0" applyFont="1" applyBorder="1" applyAlignment="1" applyProtection="1">
      <alignment horizontal="center" vertical="center"/>
      <protection locked="0"/>
    </xf>
    <xf numFmtId="0" fontId="13" fillId="0" borderId="10" xfId="0"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6" fillId="4" borderId="2" xfId="0" applyFont="1" applyFill="1" applyBorder="1" applyAlignment="1" applyProtection="1">
      <alignment horizontal="center" vertical="center"/>
      <protection locked="0"/>
    </xf>
    <xf numFmtId="0" fontId="6" fillId="4" borderId="3" xfId="0" applyFont="1" applyFill="1" applyBorder="1" applyAlignment="1" applyProtection="1">
      <alignment horizontal="center" vertical="center"/>
      <protection locked="0"/>
    </xf>
    <xf numFmtId="0" fontId="6" fillId="4" borderId="4" xfId="0" applyFont="1" applyFill="1" applyBorder="1" applyAlignment="1" applyProtection="1">
      <alignment horizontal="center" vertical="center"/>
      <protection locked="0"/>
    </xf>
    <xf numFmtId="0" fontId="6" fillId="4" borderId="5" xfId="0" applyFont="1" applyFill="1" applyBorder="1" applyAlignment="1" applyProtection="1">
      <alignment horizontal="center" vertical="center"/>
      <protection locked="0"/>
    </xf>
    <xf numFmtId="0" fontId="6" fillId="4" borderId="6" xfId="0" applyFont="1" applyFill="1" applyBorder="1" applyAlignment="1" applyProtection="1">
      <alignment horizontal="center" vertical="center"/>
      <protection locked="0"/>
    </xf>
    <xf numFmtId="0" fontId="6" fillId="4" borderId="7" xfId="0" applyFont="1" applyFill="1" applyBorder="1" applyAlignment="1" applyProtection="1">
      <alignment horizontal="center" vertical="center"/>
      <protection locked="0"/>
    </xf>
    <xf numFmtId="0" fontId="3" fillId="0" borderId="1" xfId="0" applyFont="1" applyBorder="1" applyAlignment="1" applyProtection="1">
      <alignment horizontal="left" vertical="center"/>
      <protection locked="0"/>
    </xf>
    <xf numFmtId="0" fontId="3" fillId="7" borderId="1" xfId="0" applyFont="1" applyFill="1" applyBorder="1" applyAlignment="1" applyProtection="1">
      <alignment horizontal="center" vertical="center"/>
      <protection locked="0"/>
    </xf>
    <xf numFmtId="0" fontId="6" fillId="4" borderId="1" xfId="0" applyFont="1" applyFill="1" applyBorder="1" applyAlignment="1" applyProtection="1">
      <alignment horizontal="center"/>
      <protection locked="0"/>
    </xf>
    <xf numFmtId="0" fontId="9" fillId="7" borderId="0" xfId="0" applyFont="1" applyFill="1" applyAlignment="1" applyProtection="1">
      <alignment horizontal="left" vertical="center" wrapText="1"/>
      <protection locked="0"/>
    </xf>
    <xf numFmtId="0" fontId="6" fillId="4" borderId="1" xfId="0" applyFont="1" applyFill="1" applyBorder="1" applyAlignment="1" applyProtection="1">
      <alignment horizontal="center" vertical="center" wrapText="1"/>
      <protection locked="0"/>
    </xf>
    <xf numFmtId="9" fontId="3" fillId="0" borderId="1" xfId="2" applyFont="1" applyBorder="1" applyAlignment="1" applyProtection="1">
      <alignment horizontal="center" vertical="center"/>
      <protection locked="0"/>
    </xf>
    <xf numFmtId="0" fontId="4" fillId="7" borderId="3" xfId="0" applyFont="1" applyFill="1" applyBorder="1" applyAlignment="1" applyProtection="1">
      <alignment horizontal="left" vertical="center"/>
      <protection locked="0"/>
    </xf>
    <xf numFmtId="0" fontId="15" fillId="7" borderId="3" xfId="0" applyFont="1" applyFill="1" applyBorder="1" applyAlignment="1" applyProtection="1">
      <alignment horizontal="left" vertical="center"/>
      <protection locked="0"/>
    </xf>
    <xf numFmtId="0" fontId="11" fillId="7" borderId="0" xfId="0" applyFont="1" applyFill="1" applyBorder="1" applyAlignment="1" applyProtection="1">
      <alignment horizontal="left" vertical="center"/>
      <protection locked="0"/>
    </xf>
    <xf numFmtId="0" fontId="3" fillId="7" borderId="1" xfId="0" applyFont="1" applyFill="1" applyBorder="1" applyAlignment="1" applyProtection="1">
      <alignment horizontal="left" vertical="center"/>
      <protection locked="0"/>
    </xf>
    <xf numFmtId="3" fontId="3" fillId="7" borderId="1" xfId="0" applyNumberFormat="1" applyFont="1" applyFill="1" applyBorder="1" applyAlignment="1" applyProtection="1">
      <alignment horizontal="center" vertical="center"/>
      <protection locked="0"/>
    </xf>
    <xf numFmtId="2" fontId="3" fillId="7" borderId="1" xfId="0" applyNumberFormat="1" applyFont="1" applyFill="1" applyBorder="1" applyAlignment="1" applyProtection="1">
      <alignment horizontal="center" vertical="center"/>
      <protection locked="0"/>
    </xf>
    <xf numFmtId="0" fontId="6" fillId="7" borderId="0" xfId="0" applyFont="1" applyFill="1" applyBorder="1" applyAlignment="1" applyProtection="1">
      <alignment horizontal="center" vertical="center"/>
      <protection locked="0"/>
    </xf>
    <xf numFmtId="0" fontId="2" fillId="0" borderId="1" xfId="0" applyFont="1" applyBorder="1" applyAlignment="1" applyProtection="1">
      <alignment horizontal="center"/>
      <protection locked="0"/>
    </xf>
    <xf numFmtId="0" fontId="2" fillId="0" borderId="5" xfId="0" applyFont="1" applyBorder="1" applyAlignment="1" applyProtection="1">
      <alignment horizontal="center"/>
      <protection locked="0"/>
    </xf>
    <xf numFmtId="0" fontId="2" fillId="0" borderId="6" xfId="0" applyFont="1" applyBorder="1" applyAlignment="1" applyProtection="1">
      <alignment horizontal="center"/>
      <protection locked="0"/>
    </xf>
    <xf numFmtId="0" fontId="2" fillId="0" borderId="7" xfId="0" applyFont="1" applyBorder="1" applyAlignment="1" applyProtection="1">
      <alignment horizontal="center"/>
      <protection locked="0"/>
    </xf>
    <xf numFmtId="0" fontId="18" fillId="0" borderId="10" xfId="0" applyFont="1" applyBorder="1" applyAlignment="1" applyProtection="1">
      <alignment horizontal="center" vertical="center"/>
      <protection locked="0"/>
    </xf>
    <xf numFmtId="0" fontId="18" fillId="0" borderId="11" xfId="0" applyFont="1" applyBorder="1" applyAlignment="1" applyProtection="1">
      <alignment horizontal="center" vertical="center"/>
      <protection locked="0"/>
    </xf>
    <xf numFmtId="0" fontId="18" fillId="0" borderId="12" xfId="0" applyFont="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6" fillId="4" borderId="1" xfId="0" applyFont="1" applyFill="1" applyBorder="1" applyAlignment="1" applyProtection="1">
      <alignment horizontal="center" vertical="center"/>
      <protection locked="0"/>
    </xf>
    <xf numFmtId="0" fontId="62" fillId="7" borderId="1" xfId="0" applyFont="1" applyFill="1" applyBorder="1" applyAlignment="1" applyProtection="1">
      <alignment horizontal="center"/>
      <protection locked="0"/>
    </xf>
    <xf numFmtId="0" fontId="16" fillId="4" borderId="8" xfId="0" applyFont="1" applyFill="1" applyBorder="1" applyAlignment="1" applyProtection="1">
      <alignment horizontal="center" vertical="center"/>
      <protection locked="0"/>
    </xf>
    <xf numFmtId="0" fontId="16" fillId="4" borderId="0" xfId="0" applyFont="1" applyFill="1" applyBorder="1" applyAlignment="1" applyProtection="1">
      <alignment horizontal="center" vertical="center"/>
      <protection locked="0"/>
    </xf>
    <xf numFmtId="0" fontId="16" fillId="4" borderId="9" xfId="0" applyFont="1" applyFill="1" applyBorder="1" applyAlignment="1" applyProtection="1">
      <alignment horizontal="center" vertical="center"/>
      <protection locked="0"/>
    </xf>
    <xf numFmtId="0" fontId="12" fillId="4"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16" fillId="4" borderId="2" xfId="0" applyFont="1" applyFill="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16" fillId="4" borderId="4" xfId="0" applyFont="1" applyFill="1" applyBorder="1" applyAlignment="1" applyProtection="1">
      <alignment horizontal="center" vertical="center"/>
      <protection locked="0"/>
    </xf>
    <xf numFmtId="3" fontId="13" fillId="0" borderId="10" xfId="0" applyNumberFormat="1" applyFont="1" applyBorder="1" applyAlignment="1" applyProtection="1">
      <alignment horizontal="center" vertical="center" wrapText="1"/>
      <protection locked="0"/>
    </xf>
    <xf numFmtId="3" fontId="13" fillId="0" borderId="11" xfId="0" applyNumberFormat="1" applyFont="1" applyBorder="1" applyAlignment="1" applyProtection="1">
      <alignment horizontal="center" vertical="center" wrapText="1"/>
      <protection locked="0"/>
    </xf>
    <xf numFmtId="3" fontId="13" fillId="0" borderId="12" xfId="0" applyNumberFormat="1" applyFont="1" applyBorder="1" applyAlignment="1" applyProtection="1">
      <alignment horizontal="center" vertical="center" wrapText="1"/>
      <protection locked="0"/>
    </xf>
    <xf numFmtId="0" fontId="29" fillId="4" borderId="1" xfId="0" applyFont="1" applyFill="1" applyBorder="1" applyAlignment="1" applyProtection="1">
      <alignment horizontal="center" vertical="center"/>
      <protection locked="0"/>
    </xf>
    <xf numFmtId="2" fontId="13" fillId="7" borderId="1" xfId="0" applyNumberFormat="1" applyFont="1" applyFill="1" applyBorder="1" applyAlignment="1" applyProtection="1">
      <alignment horizontal="center" vertical="center"/>
      <protection locked="0"/>
    </xf>
    <xf numFmtId="0" fontId="11" fillId="7" borderId="3" xfId="0" applyFont="1" applyFill="1" applyBorder="1" applyAlignment="1" applyProtection="1">
      <alignment horizontal="left" vertical="center" wrapText="1"/>
      <protection locked="0"/>
    </xf>
    <xf numFmtId="0" fontId="0" fillId="7" borderId="1" xfId="0" applyFont="1" applyFill="1" applyBorder="1" applyAlignment="1" applyProtection="1">
      <alignment horizontal="center"/>
      <protection locked="0"/>
    </xf>
    <xf numFmtId="0" fontId="29" fillId="4" borderId="1" xfId="0" applyFont="1" applyFill="1" applyBorder="1" applyAlignment="1" applyProtection="1">
      <alignment horizontal="center"/>
      <protection locked="0"/>
    </xf>
    <xf numFmtId="0" fontId="3" fillId="7" borderId="1" xfId="0" applyFont="1" applyFill="1" applyBorder="1" applyAlignment="1" applyProtection="1">
      <alignment horizontal="center"/>
      <protection locked="0"/>
    </xf>
    <xf numFmtId="0" fontId="29" fillId="4" borderId="1" xfId="0" applyFont="1" applyFill="1" applyBorder="1" applyAlignment="1" applyProtection="1">
      <alignment horizontal="center" vertical="center" wrapText="1"/>
      <protection locked="0"/>
    </xf>
    <xf numFmtId="167" fontId="3" fillId="7" borderId="1" xfId="2"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left" vertical="center" wrapText="1"/>
      <protection locked="0"/>
    </xf>
    <xf numFmtId="0" fontId="9" fillId="7" borderId="6" xfId="0" applyFont="1" applyFill="1" applyBorder="1" applyAlignment="1" applyProtection="1">
      <alignment horizontal="left" vertical="center" wrapText="1"/>
      <protection locked="0"/>
    </xf>
    <xf numFmtId="3" fontId="3" fillId="0" borderId="10" xfId="0" applyNumberFormat="1" applyFont="1" applyBorder="1" applyAlignment="1" applyProtection="1">
      <alignment horizontal="center" vertical="center"/>
      <protection locked="0"/>
    </xf>
    <xf numFmtId="3" fontId="3" fillId="0" borderId="11" xfId="0" applyNumberFormat="1" applyFont="1" applyBorder="1" applyAlignment="1" applyProtection="1">
      <alignment horizontal="center" vertical="center"/>
      <protection locked="0"/>
    </xf>
    <xf numFmtId="3" fontId="3" fillId="0" borderId="12" xfId="0" applyNumberFormat="1" applyFont="1" applyBorder="1" applyAlignment="1" applyProtection="1">
      <alignment horizontal="center" vertical="center"/>
      <protection locked="0"/>
    </xf>
    <xf numFmtId="0" fontId="6" fillId="4" borderId="1" xfId="0" applyFont="1" applyFill="1" applyBorder="1" applyAlignment="1" applyProtection="1">
      <alignment horizontal="center" wrapText="1"/>
      <protection locked="0"/>
    </xf>
    <xf numFmtId="2" fontId="13" fillId="7" borderId="10" xfId="0" applyNumberFormat="1" applyFont="1" applyFill="1" applyBorder="1" applyAlignment="1" applyProtection="1">
      <alignment horizontal="center" vertical="center"/>
      <protection locked="0"/>
    </xf>
    <xf numFmtId="2" fontId="13" fillId="7" borderId="11" xfId="0" applyNumberFormat="1" applyFont="1" applyFill="1" applyBorder="1" applyAlignment="1" applyProtection="1">
      <alignment horizontal="center" vertical="center"/>
      <protection locked="0"/>
    </xf>
    <xf numFmtId="2" fontId="13" fillId="7" borderId="12" xfId="0" applyNumberFormat="1" applyFont="1" applyFill="1" applyBorder="1" applyAlignment="1" applyProtection="1">
      <alignment horizontal="center" vertical="center"/>
      <protection locked="0"/>
    </xf>
    <xf numFmtId="0" fontId="9" fillId="4" borderId="0" xfId="0" applyFont="1" applyFill="1" applyBorder="1" applyAlignment="1" applyProtection="1">
      <alignment horizontal="left" vertical="top" wrapText="1"/>
      <protection locked="0"/>
    </xf>
    <xf numFmtId="0" fontId="9" fillId="4" borderId="0" xfId="0" applyFont="1" applyFill="1" applyBorder="1" applyAlignment="1" applyProtection="1">
      <alignment horizontal="left" vertical="center" wrapText="1"/>
      <protection locked="0"/>
    </xf>
    <xf numFmtId="0" fontId="3" fillId="0" borderId="1" xfId="0" applyFont="1" applyBorder="1" applyAlignment="1" applyProtection="1">
      <alignment horizontal="center" vertical="center" wrapText="1"/>
      <protection locked="0"/>
    </xf>
    <xf numFmtId="0" fontId="6" fillId="4" borderId="10" xfId="0" applyFont="1" applyFill="1" applyBorder="1" applyAlignment="1" applyProtection="1">
      <alignment horizontal="center" vertical="center"/>
      <protection locked="0"/>
    </xf>
    <xf numFmtId="0" fontId="6" fillId="4" borderId="11" xfId="0" applyFont="1" applyFill="1" applyBorder="1" applyAlignment="1" applyProtection="1">
      <alignment horizontal="center" vertical="center"/>
      <protection locked="0"/>
    </xf>
    <xf numFmtId="0" fontId="3" fillId="7" borderId="1" xfId="0" applyFont="1" applyFill="1" applyBorder="1" applyAlignment="1" applyProtection="1">
      <alignment horizontal="left" vertical="center" wrapText="1"/>
      <protection locked="0"/>
    </xf>
    <xf numFmtId="0" fontId="2" fillId="0" borderId="1" xfId="0" applyFont="1" applyBorder="1" applyAlignment="1" applyProtection="1">
      <alignment horizontal="center" vertical="center"/>
      <protection locked="0"/>
    </xf>
    <xf numFmtId="0" fontId="3" fillId="7" borderId="3" xfId="0" applyFont="1" applyFill="1" applyBorder="1" applyAlignment="1" applyProtection="1">
      <alignment horizontal="left" vertical="center"/>
      <protection locked="0"/>
    </xf>
    <xf numFmtId="0" fontId="2" fillId="3" borderId="0" xfId="0" applyFont="1" applyFill="1" applyAlignment="1" applyProtection="1">
      <alignment horizontal="center"/>
      <protection locked="0"/>
    </xf>
    <xf numFmtId="3" fontId="6" fillId="0" borderId="1" xfId="0" applyNumberFormat="1" applyFont="1" applyBorder="1" applyAlignment="1" applyProtection="1">
      <alignment horizontal="center" vertical="center"/>
      <protection locked="0"/>
    </xf>
    <xf numFmtId="0" fontId="11" fillId="7" borderId="3" xfId="0" applyFont="1" applyFill="1" applyBorder="1" applyAlignment="1" applyProtection="1">
      <alignment horizontal="left" vertical="center"/>
      <protection locked="0"/>
    </xf>
    <xf numFmtId="0" fontId="3" fillId="7" borderId="10" xfId="0" applyFont="1" applyFill="1" applyBorder="1" applyAlignment="1" applyProtection="1">
      <alignment horizontal="center" vertical="center"/>
      <protection locked="0"/>
    </xf>
    <xf numFmtId="0" fontId="3" fillId="7" borderId="11" xfId="0" applyFont="1" applyFill="1" applyBorder="1" applyAlignment="1" applyProtection="1">
      <alignment horizontal="center" vertical="center"/>
      <protection locked="0"/>
    </xf>
    <xf numFmtId="0" fontId="3" fillId="7" borderId="12" xfId="0" applyFont="1" applyFill="1" applyBorder="1" applyAlignment="1" applyProtection="1">
      <alignment horizontal="center" vertical="center"/>
      <protection locked="0"/>
    </xf>
    <xf numFmtId="0" fontId="15" fillId="4" borderId="10" xfId="0" applyFont="1" applyFill="1" applyBorder="1" applyAlignment="1" applyProtection="1">
      <alignment horizontal="center" vertical="center"/>
      <protection locked="0"/>
    </xf>
    <xf numFmtId="0" fontId="15" fillId="4" borderId="11" xfId="0" applyFont="1" applyFill="1" applyBorder="1" applyAlignment="1" applyProtection="1">
      <alignment horizontal="center" vertical="center"/>
      <protection locked="0"/>
    </xf>
    <xf numFmtId="0" fontId="15" fillId="4" borderId="12" xfId="0" applyFont="1" applyFill="1" applyBorder="1" applyAlignment="1" applyProtection="1">
      <alignment horizontal="center" vertical="center"/>
      <protection locked="0"/>
    </xf>
    <xf numFmtId="9" fontId="3" fillId="0" borderId="10" xfId="0" applyNumberFormat="1" applyFont="1" applyBorder="1" applyAlignment="1" applyProtection="1">
      <alignment horizontal="center" vertical="center"/>
      <protection locked="0"/>
    </xf>
    <xf numFmtId="9" fontId="3" fillId="0" borderId="10" xfId="2" applyFont="1" applyBorder="1" applyAlignment="1" applyProtection="1">
      <alignment horizontal="center" vertical="center"/>
      <protection locked="0"/>
    </xf>
    <xf numFmtId="9" fontId="3" fillId="0" borderId="11" xfId="2" applyFont="1" applyBorder="1" applyAlignment="1" applyProtection="1">
      <alignment horizontal="center" vertical="center"/>
      <protection locked="0"/>
    </xf>
    <xf numFmtId="9" fontId="3" fillId="0" borderId="12" xfId="2" applyFont="1" applyBorder="1" applyAlignment="1" applyProtection="1">
      <alignment horizontal="center" vertical="center"/>
      <protection locked="0"/>
    </xf>
    <xf numFmtId="0" fontId="2" fillId="7" borderId="0" xfId="0" applyFont="1" applyFill="1" applyAlignment="1" applyProtection="1">
      <alignment horizontal="center"/>
      <protection locked="0"/>
    </xf>
    <xf numFmtId="0" fontId="6" fillId="4" borderId="8" xfId="0" applyFont="1" applyFill="1" applyBorder="1" applyAlignment="1" applyProtection="1">
      <alignment horizontal="center" vertical="center"/>
      <protection locked="0"/>
    </xf>
    <xf numFmtId="0" fontId="6" fillId="4" borderId="0" xfId="0" applyFont="1" applyFill="1" applyBorder="1" applyAlignment="1" applyProtection="1">
      <alignment horizontal="center" vertical="center"/>
      <protection locked="0"/>
    </xf>
    <xf numFmtId="0" fontId="29" fillId="4" borderId="2" xfId="0" applyFont="1" applyFill="1" applyBorder="1" applyAlignment="1" applyProtection="1">
      <alignment horizontal="center" vertical="center"/>
      <protection locked="0"/>
    </xf>
    <xf numFmtId="0" fontId="29" fillId="4" borderId="3" xfId="0" applyFont="1" applyFill="1" applyBorder="1" applyAlignment="1" applyProtection="1">
      <alignment horizontal="center" vertical="center"/>
      <protection locked="0"/>
    </xf>
    <xf numFmtId="0" fontId="29" fillId="4" borderId="4" xfId="0" applyFont="1" applyFill="1" applyBorder="1" applyAlignment="1" applyProtection="1">
      <alignment horizontal="center" vertical="center"/>
      <protection locked="0"/>
    </xf>
    <xf numFmtId="0" fontId="29" fillId="4" borderId="8" xfId="0" applyFont="1" applyFill="1" applyBorder="1" applyAlignment="1" applyProtection="1">
      <alignment horizontal="center" vertical="center"/>
      <protection locked="0"/>
    </xf>
    <xf numFmtId="0" fontId="29" fillId="4" borderId="0" xfId="0" applyFont="1" applyFill="1" applyBorder="1" applyAlignment="1" applyProtection="1">
      <alignment horizontal="center" vertical="center"/>
      <protection locked="0"/>
    </xf>
    <xf numFmtId="0" fontId="29" fillId="4" borderId="9" xfId="0" applyFont="1" applyFill="1" applyBorder="1" applyAlignment="1" applyProtection="1">
      <alignment horizontal="center" vertical="center"/>
      <protection locked="0"/>
    </xf>
    <xf numFmtId="0" fontId="29" fillId="4" borderId="5" xfId="0" applyFont="1" applyFill="1" applyBorder="1" applyAlignment="1" applyProtection="1">
      <alignment horizontal="center" vertical="center"/>
      <protection locked="0"/>
    </xf>
    <xf numFmtId="0" fontId="29" fillId="4" borderId="6" xfId="0" applyFont="1" applyFill="1" applyBorder="1" applyAlignment="1" applyProtection="1">
      <alignment horizontal="center" vertical="center"/>
      <protection locked="0"/>
    </xf>
    <xf numFmtId="0" fontId="29" fillId="4" borderId="7" xfId="0" applyFont="1" applyFill="1" applyBorder="1" applyAlignment="1" applyProtection="1">
      <alignment horizontal="center" vertical="center"/>
      <protection locked="0"/>
    </xf>
    <xf numFmtId="0" fontId="29" fillId="4" borderId="2" xfId="0" applyFont="1" applyFill="1" applyBorder="1" applyAlignment="1" applyProtection="1">
      <alignment horizontal="center" vertical="center" wrapText="1"/>
      <protection locked="0"/>
    </xf>
    <xf numFmtId="0" fontId="29" fillId="4" borderId="3" xfId="0" applyFont="1" applyFill="1" applyBorder="1" applyAlignment="1" applyProtection="1">
      <alignment horizontal="center" vertical="center" wrapText="1"/>
      <protection locked="0"/>
    </xf>
    <xf numFmtId="0" fontId="29" fillId="4" borderId="4" xfId="0" applyFont="1" applyFill="1" applyBorder="1" applyAlignment="1" applyProtection="1">
      <alignment horizontal="center" vertical="center" wrapText="1"/>
      <protection locked="0"/>
    </xf>
    <xf numFmtId="0" fontId="29" fillId="4" borderId="8" xfId="0" applyFont="1" applyFill="1" applyBorder="1" applyAlignment="1" applyProtection="1">
      <alignment horizontal="center" vertical="center" wrapText="1"/>
      <protection locked="0"/>
    </xf>
    <xf numFmtId="0" fontId="29" fillId="4" borderId="0" xfId="0" applyFont="1" applyFill="1" applyBorder="1" applyAlignment="1" applyProtection="1">
      <alignment horizontal="center" vertical="center" wrapText="1"/>
      <protection locked="0"/>
    </xf>
    <xf numFmtId="0" fontId="29" fillId="4" borderId="9" xfId="0" applyFont="1" applyFill="1" applyBorder="1" applyAlignment="1" applyProtection="1">
      <alignment horizontal="center" vertical="center" wrapText="1"/>
      <protection locked="0"/>
    </xf>
    <xf numFmtId="0" fontId="29" fillId="4" borderId="5" xfId="0" applyFont="1" applyFill="1" applyBorder="1" applyAlignment="1" applyProtection="1">
      <alignment horizontal="center" vertical="center" wrapText="1"/>
      <protection locked="0"/>
    </xf>
    <xf numFmtId="0" fontId="29" fillId="4" borderId="6" xfId="0" applyFont="1" applyFill="1" applyBorder="1" applyAlignment="1" applyProtection="1">
      <alignment horizontal="center" vertical="center" wrapText="1"/>
      <protection locked="0"/>
    </xf>
    <xf numFmtId="0" fontId="29" fillId="4" borderId="7" xfId="0" applyFont="1" applyFill="1" applyBorder="1" applyAlignment="1" applyProtection="1">
      <alignment horizontal="center" vertical="center" wrapText="1"/>
      <protection locked="0"/>
    </xf>
    <xf numFmtId="0" fontId="13" fillId="7" borderId="1" xfId="0"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 fillId="0" borderId="10" xfId="0" applyFont="1" applyBorder="1" applyAlignment="1" applyProtection="1">
      <alignment horizontal="center"/>
      <protection locked="0"/>
    </xf>
    <xf numFmtId="0" fontId="2" fillId="0" borderId="11"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8" fillId="7" borderId="3" xfId="0" applyFont="1" applyFill="1" applyBorder="1" applyAlignment="1" applyProtection="1">
      <alignment horizontal="left" vertical="center"/>
      <protection locked="0"/>
    </xf>
    <xf numFmtId="3" fontId="13" fillId="7" borderId="1" xfId="0" applyNumberFormat="1" applyFont="1" applyFill="1" applyBorder="1" applyAlignment="1" applyProtection="1">
      <alignment horizontal="center" vertical="center"/>
      <protection locked="0"/>
    </xf>
    <xf numFmtId="0" fontId="28" fillId="7" borderId="3" xfId="0" applyFont="1" applyFill="1" applyBorder="1" applyAlignment="1" applyProtection="1">
      <alignment horizontal="left" vertical="center" wrapText="1"/>
      <protection locked="0"/>
    </xf>
    <xf numFmtId="0" fontId="29" fillId="7" borderId="1" xfId="0" applyFont="1" applyFill="1" applyBorder="1" applyAlignment="1" applyProtection="1">
      <alignment horizontal="center" vertical="center"/>
      <protection locked="0"/>
    </xf>
    <xf numFmtId="0" fontId="9" fillId="4" borderId="0" xfId="0" applyFont="1" applyFill="1" applyBorder="1" applyAlignment="1" applyProtection="1">
      <alignment horizontal="left" vertical="center"/>
      <protection locked="0"/>
    </xf>
    <xf numFmtId="0" fontId="28" fillId="7" borderId="0" xfId="0" applyFont="1" applyFill="1" applyAlignment="1" applyProtection="1">
      <alignment horizontal="left" vertical="center"/>
      <protection locked="0"/>
    </xf>
    <xf numFmtId="0" fontId="39" fillId="7" borderId="0" xfId="0" applyFont="1" applyFill="1" applyAlignment="1" applyProtection="1">
      <alignment horizontal="center" vertical="center"/>
      <protection locked="0"/>
    </xf>
    <xf numFmtId="3" fontId="47" fillId="7" borderId="0" xfId="0" applyNumberFormat="1" applyFont="1" applyFill="1" applyAlignment="1" applyProtection="1">
      <alignment horizontal="center" vertical="center"/>
      <protection locked="0"/>
    </xf>
    <xf numFmtId="0" fontId="13" fillId="7" borderId="1" xfId="0" applyFont="1" applyFill="1" applyBorder="1" applyAlignment="1" applyProtection="1">
      <alignment horizontal="left" vertical="center"/>
      <protection locked="0"/>
    </xf>
    <xf numFmtId="0" fontId="13" fillId="7" borderId="1" xfId="0" applyFont="1" applyFill="1" applyBorder="1" applyAlignment="1" applyProtection="1">
      <alignment horizontal="left" vertical="center" wrapText="1"/>
      <protection locked="0"/>
    </xf>
    <xf numFmtId="2" fontId="13" fillId="7" borderId="2" xfId="0" applyNumberFormat="1" applyFont="1" applyFill="1" applyBorder="1" applyAlignment="1" applyProtection="1">
      <alignment horizontal="center" vertical="center"/>
      <protection locked="0"/>
    </xf>
    <xf numFmtId="2" fontId="13" fillId="7" borderId="3" xfId="0" applyNumberFormat="1" applyFont="1" applyFill="1" applyBorder="1" applyAlignment="1" applyProtection="1">
      <alignment horizontal="center" vertical="center"/>
      <protection locked="0"/>
    </xf>
    <xf numFmtId="2" fontId="13" fillId="7" borderId="4" xfId="0" applyNumberFormat="1" applyFont="1" applyFill="1" applyBorder="1" applyAlignment="1" applyProtection="1">
      <alignment horizontal="center" vertical="center"/>
      <protection locked="0"/>
    </xf>
    <xf numFmtId="3" fontId="13" fillId="0" borderId="1" xfId="0" applyNumberFormat="1" applyFont="1" applyBorder="1" applyAlignment="1" applyProtection="1">
      <alignment horizontal="center" vertical="center"/>
      <protection locked="0"/>
    </xf>
    <xf numFmtId="172" fontId="13" fillId="0" borderId="1" xfId="0" applyNumberFormat="1" applyFont="1" applyBorder="1" applyAlignment="1" applyProtection="1">
      <alignment horizontal="center" vertical="center"/>
      <protection locked="0"/>
    </xf>
    <xf numFmtId="49" fontId="29" fillId="4" borderId="1" xfId="0" applyNumberFormat="1" applyFont="1" applyFill="1" applyBorder="1" applyAlignment="1" applyProtection="1">
      <alignment horizontal="center" vertical="center"/>
      <protection locked="0"/>
    </xf>
    <xf numFmtId="0" fontId="28" fillId="7" borderId="0" xfId="0" applyFont="1" applyFill="1" applyBorder="1" applyAlignment="1" applyProtection="1">
      <alignment horizontal="left" vertical="center"/>
      <protection locked="0"/>
    </xf>
    <xf numFmtId="0" fontId="29" fillId="4" borderId="1" xfId="0" applyFont="1" applyFill="1" applyBorder="1" applyAlignment="1" applyProtection="1">
      <alignment horizontal="center" vertical="center" textRotation="90" wrapText="1"/>
      <protection locked="0"/>
    </xf>
    <xf numFmtId="0" fontId="29" fillId="4" borderId="13" xfId="0" applyFont="1" applyFill="1" applyBorder="1" applyAlignment="1" applyProtection="1">
      <alignment horizontal="center" vertical="center" textRotation="90" wrapText="1"/>
      <protection locked="0"/>
    </xf>
    <xf numFmtId="0" fontId="29" fillId="4" borderId="1" xfId="0" applyFont="1" applyFill="1" applyBorder="1" applyAlignment="1" applyProtection="1">
      <alignment horizontal="center" vertical="center" textRotation="90"/>
      <protection locked="0"/>
    </xf>
    <xf numFmtId="0" fontId="29" fillId="4" borderId="13" xfId="0" applyFont="1" applyFill="1" applyBorder="1" applyAlignment="1" applyProtection="1">
      <alignment horizontal="center" vertical="center" textRotation="90"/>
      <protection locked="0"/>
    </xf>
    <xf numFmtId="0" fontId="0" fillId="0" borderId="1" xfId="0" applyFont="1" applyBorder="1" applyAlignment="1" applyProtection="1">
      <alignment horizontal="center"/>
      <protection locked="0"/>
    </xf>
    <xf numFmtId="0" fontId="13" fillId="7" borderId="2" xfId="0" applyFont="1" applyFill="1" applyBorder="1" applyAlignment="1" applyProtection="1">
      <alignment horizontal="center" vertical="center"/>
      <protection locked="0"/>
    </xf>
    <xf numFmtId="0" fontId="13" fillId="7" borderId="3" xfId="0" applyFont="1" applyFill="1" applyBorder="1" applyAlignment="1" applyProtection="1">
      <alignment horizontal="center" vertical="center"/>
      <protection locked="0"/>
    </xf>
    <xf numFmtId="0" fontId="13" fillId="7" borderId="4" xfId="0" applyFont="1" applyFill="1" applyBorder="1" applyAlignment="1" applyProtection="1">
      <alignment horizontal="center" vertical="center"/>
      <protection locked="0"/>
    </xf>
    <xf numFmtId="0" fontId="13" fillId="7" borderId="5" xfId="0" applyFont="1" applyFill="1" applyBorder="1" applyAlignment="1" applyProtection="1">
      <alignment horizontal="center" vertical="center"/>
      <protection locked="0"/>
    </xf>
    <xf numFmtId="0" fontId="13" fillId="7" borderId="6" xfId="0" applyFont="1" applyFill="1" applyBorder="1" applyAlignment="1" applyProtection="1">
      <alignment horizontal="center" vertical="center"/>
      <protection locked="0"/>
    </xf>
    <xf numFmtId="0" fontId="13" fillId="7" borderId="7" xfId="0" applyFont="1" applyFill="1" applyBorder="1" applyAlignment="1" applyProtection="1">
      <alignment horizontal="center" vertical="center"/>
      <protection locked="0"/>
    </xf>
    <xf numFmtId="4" fontId="13" fillId="7" borderId="1" xfId="0" applyNumberFormat="1" applyFont="1" applyFill="1" applyBorder="1" applyAlignment="1" applyProtection="1">
      <alignment horizontal="center" vertical="center"/>
      <protection locked="0"/>
    </xf>
    <xf numFmtId="0" fontId="2" fillId="7" borderId="1" xfId="0" applyFont="1" applyFill="1" applyBorder="1" applyAlignment="1" applyProtection="1">
      <alignment horizontal="center" vertical="center"/>
      <protection locked="0"/>
    </xf>
    <xf numFmtId="0" fontId="13" fillId="0" borderId="1"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3" fontId="13" fillId="0" borderId="1" xfId="0" applyNumberFormat="1" applyFont="1" applyBorder="1" applyAlignment="1" applyProtection="1">
      <alignment horizontal="center" vertical="center" wrapText="1"/>
      <protection locked="0"/>
    </xf>
    <xf numFmtId="0" fontId="13" fillId="7" borderId="2" xfId="0" applyFont="1" applyFill="1" applyBorder="1" applyAlignment="1" applyProtection="1">
      <alignment horizontal="center" vertical="center" wrapText="1"/>
      <protection locked="0"/>
    </xf>
    <xf numFmtId="0" fontId="13" fillId="7" borderId="3" xfId="0" applyFont="1" applyFill="1" applyBorder="1" applyAlignment="1" applyProtection="1">
      <alignment horizontal="center" vertical="center" wrapText="1"/>
      <protection locked="0"/>
    </xf>
    <xf numFmtId="0" fontId="13" fillId="7" borderId="8" xfId="0" applyFont="1" applyFill="1" applyBorder="1" applyAlignment="1" applyProtection="1">
      <alignment horizontal="center" vertical="center" wrapText="1"/>
      <protection locked="0"/>
    </xf>
    <xf numFmtId="0" fontId="13" fillId="7" borderId="0" xfId="0" applyFont="1" applyFill="1" applyBorder="1" applyAlignment="1" applyProtection="1">
      <alignment horizontal="center" vertical="center" wrapText="1"/>
      <protection locked="0"/>
    </xf>
    <xf numFmtId="0" fontId="13" fillId="7" borderId="5" xfId="0" applyFont="1" applyFill="1" applyBorder="1" applyAlignment="1" applyProtection="1">
      <alignment horizontal="center" vertical="center" wrapText="1"/>
      <protection locked="0"/>
    </xf>
    <xf numFmtId="0" fontId="13" fillId="7" borderId="6" xfId="0" applyFont="1" applyFill="1" applyBorder="1" applyAlignment="1" applyProtection="1">
      <alignment horizontal="center" vertical="center" wrapText="1"/>
      <protection locked="0"/>
    </xf>
    <xf numFmtId="166" fontId="13" fillId="0" borderId="1" xfId="0" applyNumberFormat="1" applyFont="1" applyBorder="1" applyAlignment="1" applyProtection="1">
      <alignment horizontal="center" vertical="center"/>
      <protection locked="0"/>
    </xf>
    <xf numFmtId="0" fontId="11" fillId="7" borderId="0" xfId="0" applyFont="1" applyFill="1" applyAlignment="1" applyProtection="1">
      <alignment horizontal="left" vertical="center"/>
      <protection locked="0"/>
    </xf>
    <xf numFmtId="0" fontId="3" fillId="7" borderId="10" xfId="0" applyFont="1" applyFill="1" applyBorder="1" applyAlignment="1" applyProtection="1">
      <alignment horizontal="center"/>
      <protection locked="0"/>
    </xf>
    <xf numFmtId="0" fontId="3" fillId="7" borderId="11"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49" fontId="13" fillId="0" borderId="1" xfId="0" applyNumberFormat="1" applyFont="1" applyBorder="1" applyAlignment="1" applyProtection="1">
      <alignment horizontal="center" vertical="center"/>
      <protection locked="0"/>
    </xf>
    <xf numFmtId="0" fontId="3" fillId="0" borderId="1" xfId="0" applyFont="1" applyBorder="1" applyAlignment="1" applyProtection="1">
      <alignment vertical="center"/>
      <protection locked="0"/>
    </xf>
    <xf numFmtId="0" fontId="13" fillId="0" borderId="1" xfId="0" applyFont="1" applyBorder="1" applyAlignment="1" applyProtection="1">
      <alignment horizontal="left" vertical="center"/>
      <protection locked="0"/>
    </xf>
    <xf numFmtId="3" fontId="3" fillId="0" borderId="1" xfId="0" applyNumberFormat="1" applyFont="1" applyBorder="1" applyAlignment="1" applyProtection="1">
      <alignment horizontal="center" vertical="center"/>
      <protection locked="0"/>
    </xf>
    <xf numFmtId="0" fontId="6" fillId="7" borderId="1" xfId="0" applyFont="1" applyFill="1" applyBorder="1" applyAlignment="1" applyProtection="1">
      <alignment horizontal="left" vertical="center"/>
      <protection locked="0"/>
    </xf>
    <xf numFmtId="168" fontId="3" fillId="0" borderId="10" xfId="0" applyNumberFormat="1" applyFont="1" applyBorder="1" applyAlignment="1" applyProtection="1">
      <alignment horizontal="center" vertical="center"/>
      <protection locked="0"/>
    </xf>
    <xf numFmtId="168" fontId="3" fillId="0" borderId="11" xfId="0" applyNumberFormat="1" applyFont="1" applyBorder="1" applyAlignment="1" applyProtection="1">
      <alignment horizontal="center" vertical="center"/>
      <protection locked="0"/>
    </xf>
    <xf numFmtId="168" fontId="3" fillId="0" borderId="12" xfId="0" applyNumberFormat="1" applyFont="1" applyBorder="1" applyAlignment="1" applyProtection="1">
      <alignment horizontal="center" vertical="center"/>
      <protection locked="0"/>
    </xf>
    <xf numFmtId="0" fontId="52" fillId="7" borderId="0" xfId="0" applyFont="1" applyFill="1" applyBorder="1" applyAlignment="1" applyProtection="1">
      <alignment horizontal="center"/>
    </xf>
    <xf numFmtId="0" fontId="11" fillId="7" borderId="0" xfId="0" applyFont="1" applyFill="1" applyBorder="1" applyAlignment="1" applyProtection="1">
      <alignment horizontal="left" vertical="center" wrapText="1"/>
      <protection locked="0"/>
    </xf>
    <xf numFmtId="0" fontId="12" fillId="7" borderId="3" xfId="0" applyFont="1" applyFill="1" applyBorder="1" applyAlignment="1" applyProtection="1">
      <alignment horizontal="left" vertical="center"/>
      <protection locked="0"/>
    </xf>
    <xf numFmtId="0" fontId="3" fillId="7" borderId="1" xfId="0" applyFont="1" applyFill="1" applyBorder="1" applyAlignment="1" applyProtection="1">
      <alignment horizontal="center" wrapText="1"/>
      <protection locked="0"/>
    </xf>
    <xf numFmtId="0" fontId="13" fillId="0" borderId="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13" fillId="0" borderId="6" xfId="0" applyFont="1" applyBorder="1" applyAlignment="1" applyProtection="1">
      <alignment horizontal="center" vertical="center" wrapText="1"/>
      <protection locked="0"/>
    </xf>
    <xf numFmtId="0" fontId="13" fillId="0" borderId="7"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protection locked="0"/>
    </xf>
    <xf numFmtId="0" fontId="13" fillId="0" borderId="3" xfId="0" applyFont="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0" fontId="13" fillId="0" borderId="5" xfId="0" applyFont="1" applyBorder="1" applyAlignment="1" applyProtection="1">
      <alignment horizontal="center" vertical="center"/>
      <protection locked="0"/>
    </xf>
    <xf numFmtId="0" fontId="13" fillId="0" borderId="6" xfId="0" applyFont="1" applyBorder="1" applyAlignment="1" applyProtection="1">
      <alignment horizontal="center" vertical="center"/>
      <protection locked="0"/>
    </xf>
    <xf numFmtId="0" fontId="13" fillId="0" borderId="7" xfId="0" applyFont="1" applyBorder="1" applyAlignment="1" applyProtection="1">
      <alignment horizontal="center" vertical="center"/>
      <protection locked="0"/>
    </xf>
    <xf numFmtId="0" fontId="11" fillId="7" borderId="1" xfId="0" applyFont="1" applyFill="1" applyBorder="1" applyAlignment="1" applyProtection="1">
      <alignment horizontal="center" vertical="center"/>
      <protection locked="0"/>
    </xf>
    <xf numFmtId="0" fontId="28" fillId="7" borderId="10" xfId="0" applyFont="1" applyFill="1" applyBorder="1" applyAlignment="1" applyProtection="1">
      <alignment horizontal="center" vertical="center"/>
      <protection locked="0"/>
    </xf>
    <xf numFmtId="0" fontId="28" fillId="7" borderId="11" xfId="0" applyFont="1" applyFill="1" applyBorder="1" applyAlignment="1" applyProtection="1">
      <alignment horizontal="center" vertical="center"/>
      <protection locked="0"/>
    </xf>
    <xf numFmtId="0" fontId="22" fillId="2" borderId="0" xfId="1" applyFont="1" applyAlignment="1" applyProtection="1">
      <alignment horizontal="center" vertical="center"/>
      <protection locked="0"/>
    </xf>
    <xf numFmtId="0" fontId="25" fillId="6" borderId="0" xfId="0" applyFont="1" applyFill="1" applyAlignment="1" applyProtection="1">
      <alignment horizontal="center" vertical="center"/>
      <protection locked="0"/>
    </xf>
    <xf numFmtId="0" fontId="51" fillId="2" borderId="0" xfId="1" applyFont="1" applyAlignment="1" applyProtection="1">
      <alignment horizontal="center" vertical="center"/>
      <protection locked="0"/>
    </xf>
    <xf numFmtId="0" fontId="51" fillId="5" borderId="0" xfId="0" applyFont="1" applyFill="1" applyAlignment="1" applyProtection="1">
      <alignment horizontal="center" vertical="center"/>
      <protection locked="0"/>
    </xf>
    <xf numFmtId="0" fontId="7" fillId="3" borderId="0" xfId="0" applyFont="1" applyFill="1" applyAlignment="1" applyProtection="1">
      <alignment horizontal="left" vertical="center"/>
      <protection locked="0"/>
    </xf>
    <xf numFmtId="0" fontId="32" fillId="7" borderId="0" xfId="0" applyFont="1" applyFill="1" applyBorder="1" applyAlignment="1" applyProtection="1">
      <alignment horizontal="left" vertical="center"/>
      <protection locked="0"/>
    </xf>
    <xf numFmtId="0" fontId="35" fillId="8" borderId="0" xfId="3" applyFont="1" applyBorder="1" applyAlignment="1" applyProtection="1">
      <alignment horizontal="center" vertical="center"/>
      <protection locked="0"/>
    </xf>
    <xf numFmtId="0" fontId="30" fillId="7" borderId="0" xfId="0" applyFont="1" applyFill="1" applyAlignment="1" applyProtection="1">
      <alignment horizontal="left" vertical="center"/>
      <protection locked="0"/>
    </xf>
    <xf numFmtId="0" fontId="6" fillId="7" borderId="0" xfId="0" applyFont="1" applyFill="1" applyAlignment="1" applyProtection="1">
      <alignment horizontal="left" vertical="center"/>
      <protection locked="0"/>
    </xf>
    <xf numFmtId="0" fontId="26" fillId="7" borderId="0" xfId="0" applyFont="1" applyFill="1" applyAlignment="1" applyProtection="1">
      <alignment horizontal="left" vertical="center"/>
      <protection locked="0"/>
    </xf>
    <xf numFmtId="0" fontId="27" fillId="4" borderId="2" xfId="0" applyFont="1" applyFill="1" applyBorder="1" applyAlignment="1" applyProtection="1">
      <alignment horizontal="center" vertical="center"/>
      <protection locked="0"/>
    </xf>
    <xf numFmtId="0" fontId="27" fillId="4" borderId="3" xfId="0" applyFont="1" applyFill="1" applyBorder="1" applyAlignment="1" applyProtection="1">
      <alignment horizontal="center" vertical="center"/>
      <protection locked="0"/>
    </xf>
    <xf numFmtId="0" fontId="27" fillId="4" borderId="4" xfId="0" applyFont="1" applyFill="1" applyBorder="1" applyAlignment="1" applyProtection="1">
      <alignment horizontal="center" vertical="center"/>
      <protection locked="0"/>
    </xf>
    <xf numFmtId="0" fontId="27" fillId="4" borderId="5" xfId="0" applyFont="1" applyFill="1" applyBorder="1" applyAlignment="1" applyProtection="1">
      <alignment horizontal="center" vertical="center"/>
      <protection locked="0"/>
    </xf>
    <xf numFmtId="0" fontId="27" fillId="4" borderId="6" xfId="0" applyFont="1" applyFill="1" applyBorder="1" applyAlignment="1" applyProtection="1">
      <alignment horizontal="center" vertical="center"/>
      <protection locked="0"/>
    </xf>
    <xf numFmtId="0" fontId="27" fillId="4" borderId="7" xfId="0" applyFont="1" applyFill="1" applyBorder="1" applyAlignment="1" applyProtection="1">
      <alignment horizontal="center" vertical="center"/>
      <protection locked="0"/>
    </xf>
    <xf numFmtId="0" fontId="27" fillId="4" borderId="1" xfId="0" applyFont="1" applyFill="1" applyBorder="1" applyAlignment="1" applyProtection="1">
      <alignment horizontal="center" vertical="center"/>
      <protection locked="0"/>
    </xf>
    <xf numFmtId="0" fontId="49" fillId="7" borderId="0" xfId="0" applyFont="1" applyFill="1" applyBorder="1" applyAlignment="1" applyProtection="1">
      <alignment horizontal="center" vertical="center"/>
      <protection locked="0"/>
    </xf>
    <xf numFmtId="0" fontId="49" fillId="7" borderId="0" xfId="0" applyFont="1" applyFill="1" applyBorder="1" applyAlignment="1" applyProtection="1">
      <alignment horizontal="left" vertical="center"/>
      <protection locked="0"/>
    </xf>
    <xf numFmtId="0" fontId="21" fillId="2" borderId="0" xfId="1" applyFont="1" applyAlignment="1" applyProtection="1">
      <alignment horizontal="center" vertical="center"/>
      <protection locked="0"/>
    </xf>
    <xf numFmtId="0" fontId="0" fillId="9" borderId="0" xfId="0" applyFont="1" applyFill="1" applyBorder="1" applyAlignment="1" applyProtection="1">
      <alignment horizontal="center" vertical="center" wrapText="1"/>
      <protection locked="0"/>
    </xf>
    <xf numFmtId="0" fontId="21" fillId="5" borderId="0" xfId="0" applyFont="1" applyFill="1" applyAlignment="1" applyProtection="1">
      <alignment horizontal="center" vertical="center"/>
      <protection locked="0"/>
    </xf>
    <xf numFmtId="0" fontId="62" fillId="7" borderId="0" xfId="0" applyFont="1" applyFill="1" applyBorder="1" applyAlignment="1" applyProtection="1">
      <alignment horizontal="center"/>
    </xf>
    <xf numFmtId="0" fontId="13" fillId="0" borderId="1" xfId="0" applyFont="1" applyBorder="1" applyAlignment="1" applyProtection="1">
      <alignment horizontal="left" vertical="center" wrapText="1"/>
      <protection locked="0"/>
    </xf>
    <xf numFmtId="0" fontId="37" fillId="7" borderId="0" xfId="0" applyFont="1" applyFill="1" applyBorder="1" applyAlignment="1" applyProtection="1">
      <alignment horizontal="center" vertical="center"/>
      <protection locked="0"/>
    </xf>
    <xf numFmtId="0" fontId="38" fillId="7" borderId="0" xfId="0" applyFont="1" applyFill="1" applyBorder="1" applyAlignment="1" applyProtection="1">
      <alignment horizontal="center" vertical="center"/>
      <protection locked="0"/>
    </xf>
    <xf numFmtId="10" fontId="36" fillId="11" borderId="0" xfId="2" applyNumberFormat="1" applyFont="1" applyFill="1" applyBorder="1" applyAlignment="1" applyProtection="1">
      <alignment horizontal="center" vertical="center"/>
      <protection locked="0"/>
    </xf>
    <xf numFmtId="10" fontId="36" fillId="12" borderId="0" xfId="2" applyNumberFormat="1" applyFont="1" applyFill="1" applyBorder="1" applyAlignment="1" applyProtection="1">
      <alignment horizontal="center" vertical="center"/>
      <protection locked="0"/>
    </xf>
    <xf numFmtId="0" fontId="28" fillId="7" borderId="10" xfId="0" applyFont="1" applyFill="1" applyBorder="1" applyAlignment="1" applyProtection="1">
      <alignment horizontal="center" vertical="center" wrapText="1"/>
      <protection locked="0"/>
    </xf>
    <xf numFmtId="0" fontId="28" fillId="7" borderId="1" xfId="0" applyFont="1" applyFill="1" applyBorder="1" applyAlignment="1" applyProtection="1">
      <alignment horizontal="center" vertical="center" wrapText="1"/>
      <protection locked="0"/>
    </xf>
    <xf numFmtId="0" fontId="28" fillId="7" borderId="1" xfId="0" applyFont="1" applyFill="1" applyBorder="1" applyAlignment="1" applyProtection="1">
      <alignment horizontal="center" vertical="center"/>
      <protection locked="0"/>
    </xf>
    <xf numFmtId="0" fontId="29" fillId="4" borderId="10" xfId="0" applyFont="1" applyFill="1" applyBorder="1" applyAlignment="1" applyProtection="1">
      <alignment horizontal="center" vertical="center" wrapText="1"/>
      <protection locked="0"/>
    </xf>
    <xf numFmtId="0" fontId="19" fillId="4" borderId="1" xfId="0" applyFont="1" applyFill="1" applyBorder="1" applyAlignment="1" applyProtection="1">
      <alignment horizontal="center" vertical="center" wrapText="1"/>
      <protection locked="0"/>
    </xf>
    <xf numFmtId="0" fontId="29" fillId="4" borderId="11" xfId="0" applyFont="1" applyFill="1" applyBorder="1" applyAlignment="1" applyProtection="1">
      <alignment horizontal="center" vertical="center" wrapText="1"/>
      <protection locked="0"/>
    </xf>
    <xf numFmtId="171" fontId="13" fillId="0" borderId="1" xfId="0" applyNumberFormat="1" applyFont="1" applyBorder="1" applyAlignment="1" applyProtection="1">
      <alignment horizontal="center" vertical="center"/>
      <protection locked="0"/>
    </xf>
    <xf numFmtId="10" fontId="36" fillId="10" borderId="0" xfId="2" applyNumberFormat="1" applyFont="1" applyFill="1" applyBorder="1" applyAlignment="1" applyProtection="1">
      <alignment horizontal="center" vertical="center"/>
      <protection locked="0"/>
    </xf>
    <xf numFmtId="4" fontId="13" fillId="0" borderId="1" xfId="0" applyNumberFormat="1" applyFont="1" applyBorder="1" applyAlignment="1" applyProtection="1">
      <alignment horizontal="center" vertical="center"/>
      <protection locked="0"/>
    </xf>
    <xf numFmtId="0" fontId="39" fillId="7" borderId="0" xfId="0" applyFont="1" applyFill="1" applyBorder="1" applyAlignment="1" applyProtection="1">
      <alignment horizontal="center" vertical="center"/>
      <protection locked="0"/>
    </xf>
    <xf numFmtId="0" fontId="16" fillId="4" borderId="1" xfId="0" applyFont="1" applyFill="1" applyBorder="1" applyAlignment="1" applyProtection="1">
      <alignment horizontal="center" vertical="center" wrapText="1"/>
      <protection locked="0"/>
    </xf>
    <xf numFmtId="0" fontId="19" fillId="4" borderId="1" xfId="0" applyFont="1" applyFill="1" applyBorder="1" applyAlignment="1" applyProtection="1">
      <alignment horizontal="center"/>
      <protection locked="0"/>
    </xf>
    <xf numFmtId="0" fontId="19" fillId="4" borderId="2" xfId="0" applyFont="1" applyFill="1" applyBorder="1" applyAlignment="1" applyProtection="1">
      <alignment horizontal="center" vertical="center"/>
      <protection locked="0"/>
    </xf>
    <xf numFmtId="0" fontId="19" fillId="4" borderId="3" xfId="0" applyFont="1" applyFill="1" applyBorder="1" applyAlignment="1" applyProtection="1">
      <alignment horizontal="center" vertical="center"/>
      <protection locked="0"/>
    </xf>
    <xf numFmtId="0" fontId="19" fillId="4" borderId="5" xfId="0" applyFont="1" applyFill="1" applyBorder="1" applyAlignment="1" applyProtection="1">
      <alignment horizontal="center" vertical="center"/>
      <protection locked="0"/>
    </xf>
    <xf numFmtId="0" fontId="19" fillId="4" borderId="6"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11" fillId="7" borderId="10" xfId="0" applyFont="1" applyFill="1" applyBorder="1" applyAlignment="1" applyProtection="1">
      <alignment horizontal="left" vertical="center" wrapText="1"/>
      <protection locked="0"/>
    </xf>
    <xf numFmtId="0" fontId="11" fillId="7" borderId="11" xfId="0" applyFont="1" applyFill="1" applyBorder="1" applyAlignment="1" applyProtection="1">
      <alignment horizontal="left" vertical="center" wrapText="1"/>
      <protection locked="0"/>
    </xf>
    <xf numFmtId="0" fontId="11" fillId="7" borderId="12" xfId="0" applyFont="1" applyFill="1" applyBorder="1" applyAlignment="1" applyProtection="1">
      <alignment horizontal="left" vertical="center" wrapText="1"/>
      <protection locked="0"/>
    </xf>
    <xf numFmtId="0" fontId="2" fillId="7" borderId="0" xfId="0" applyFont="1" applyFill="1" applyBorder="1" applyAlignment="1" applyProtection="1">
      <alignment horizontal="center"/>
      <protection locked="0"/>
    </xf>
    <xf numFmtId="0" fontId="3" fillId="7" borderId="0" xfId="0" applyFont="1" applyFill="1" applyBorder="1" applyAlignment="1" applyProtection="1">
      <alignment horizontal="center" vertical="center"/>
      <protection locked="0"/>
    </xf>
    <xf numFmtId="3" fontId="13" fillId="7" borderId="10" xfId="0" applyNumberFormat="1" applyFont="1" applyFill="1" applyBorder="1" applyAlignment="1" applyProtection="1">
      <alignment horizontal="center" vertical="center"/>
      <protection locked="0"/>
    </xf>
    <xf numFmtId="3" fontId="13" fillId="7" borderId="11" xfId="0" applyNumberFormat="1" applyFont="1" applyFill="1" applyBorder="1" applyAlignment="1" applyProtection="1">
      <alignment horizontal="center" vertical="center"/>
      <protection locked="0"/>
    </xf>
    <xf numFmtId="3" fontId="13" fillId="7" borderId="12" xfId="0" applyNumberFormat="1" applyFont="1" applyFill="1" applyBorder="1" applyAlignment="1" applyProtection="1">
      <alignment horizontal="center" vertical="center"/>
      <protection locked="0"/>
    </xf>
    <xf numFmtId="0" fontId="0" fillId="7" borderId="1" xfId="0" applyFill="1" applyBorder="1" applyAlignment="1" applyProtection="1">
      <alignment horizontal="left" vertical="center"/>
      <protection locked="0"/>
    </xf>
    <xf numFmtId="3" fontId="29" fillId="7" borderId="1" xfId="0" applyNumberFormat="1" applyFont="1" applyFill="1" applyBorder="1" applyAlignment="1" applyProtection="1">
      <alignment horizontal="center" vertical="center"/>
      <protection locked="0"/>
    </xf>
    <xf numFmtId="3" fontId="29" fillId="7" borderId="10" xfId="0" applyNumberFormat="1" applyFont="1" applyFill="1" applyBorder="1" applyAlignment="1" applyProtection="1">
      <alignment horizontal="center" vertical="center"/>
      <protection locked="0"/>
    </xf>
    <xf numFmtId="3" fontId="29" fillId="7" borderId="11" xfId="0" applyNumberFormat="1" applyFont="1" applyFill="1" applyBorder="1" applyAlignment="1" applyProtection="1">
      <alignment horizontal="center" vertical="center"/>
      <protection locked="0"/>
    </xf>
    <xf numFmtId="3" fontId="29" fillId="7" borderId="12" xfId="0" applyNumberFormat="1" applyFont="1" applyFill="1" applyBorder="1" applyAlignment="1" applyProtection="1">
      <alignment horizontal="center" vertical="center"/>
      <protection locked="0"/>
    </xf>
    <xf numFmtId="0" fontId="19" fillId="7" borderId="1" xfId="0" applyFont="1" applyFill="1" applyBorder="1" applyAlignment="1" applyProtection="1">
      <alignment horizontal="center" vertical="center"/>
      <protection locked="0"/>
    </xf>
    <xf numFmtId="0" fontId="34" fillId="7" borderId="3" xfId="0" applyFont="1" applyFill="1" applyBorder="1" applyAlignment="1" applyProtection="1">
      <alignment horizontal="left" vertical="center"/>
      <protection locked="0"/>
    </xf>
    <xf numFmtId="0" fontId="34" fillId="7" borderId="0" xfId="0" applyFont="1" applyFill="1" applyAlignment="1" applyProtection="1">
      <alignment horizontal="left" vertical="center"/>
      <protection locked="0"/>
    </xf>
    <xf numFmtId="0" fontId="13" fillId="7" borderId="2" xfId="0" applyFont="1" applyFill="1" applyBorder="1" applyAlignment="1" applyProtection="1">
      <alignment horizontal="left" vertical="center"/>
      <protection locked="0"/>
    </xf>
    <xf numFmtId="0" fontId="13" fillId="7" borderId="3" xfId="0" applyFont="1" applyFill="1" applyBorder="1" applyAlignment="1" applyProtection="1">
      <alignment horizontal="left" vertical="center"/>
      <protection locked="0"/>
    </xf>
    <xf numFmtId="0" fontId="13" fillId="7" borderId="4" xfId="0" applyFont="1" applyFill="1" applyBorder="1" applyAlignment="1" applyProtection="1">
      <alignment horizontal="left" vertical="center"/>
      <protection locked="0"/>
    </xf>
    <xf numFmtId="0" fontId="13" fillId="7" borderId="10" xfId="0" applyFont="1" applyFill="1" applyBorder="1" applyAlignment="1" applyProtection="1">
      <alignment horizontal="left" vertical="center"/>
      <protection locked="0"/>
    </xf>
    <xf numFmtId="0" fontId="13" fillId="7" borderId="11" xfId="0" applyFont="1" applyFill="1" applyBorder="1" applyAlignment="1" applyProtection="1">
      <alignment horizontal="left" vertical="center"/>
      <protection locked="0"/>
    </xf>
    <xf numFmtId="0" fontId="13" fillId="7" borderId="12" xfId="0" applyFont="1" applyFill="1" applyBorder="1" applyAlignment="1" applyProtection="1">
      <alignment horizontal="left" vertical="center"/>
      <protection locked="0"/>
    </xf>
    <xf numFmtId="0" fontId="29" fillId="7" borderId="10" xfId="0" applyFont="1" applyFill="1" applyBorder="1" applyAlignment="1" applyProtection="1">
      <alignment horizontal="center" vertical="center"/>
      <protection locked="0"/>
    </xf>
    <xf numFmtId="0" fontId="29" fillId="7" borderId="11" xfId="0" applyFont="1" applyFill="1" applyBorder="1" applyAlignment="1" applyProtection="1">
      <alignment horizontal="center" vertical="center"/>
      <protection locked="0"/>
    </xf>
    <xf numFmtId="0" fontId="29" fillId="7" borderId="12" xfId="0" applyFont="1" applyFill="1" applyBorder="1" applyAlignment="1" applyProtection="1">
      <alignment horizontal="center" vertical="center"/>
      <protection locked="0"/>
    </xf>
    <xf numFmtId="0" fontId="62" fillId="7" borderId="0" xfId="0" applyFont="1" applyFill="1" applyAlignment="1">
      <alignment horizontal="center"/>
    </xf>
    <xf numFmtId="0" fontId="9" fillId="7" borderId="0" xfId="0" applyFont="1" applyFill="1" applyAlignment="1" applyProtection="1">
      <alignment horizontal="center" vertical="center"/>
      <protection locked="0"/>
    </xf>
    <xf numFmtId="0" fontId="5" fillId="15" borderId="0" xfId="0" applyFont="1" applyFill="1" applyAlignment="1" applyProtection="1">
      <alignment horizontal="center"/>
      <protection locked="0"/>
    </xf>
    <xf numFmtId="0" fontId="68" fillId="7" borderId="0" xfId="0" applyFont="1" applyFill="1" applyAlignment="1" applyProtection="1">
      <alignment horizontal="center" vertical="center"/>
      <protection locked="0"/>
    </xf>
    <xf numFmtId="3" fontId="46" fillId="7" borderId="0" xfId="0" applyNumberFormat="1" applyFont="1" applyFill="1" applyAlignment="1" applyProtection="1">
      <alignment horizontal="center" vertical="center"/>
      <protection locked="0"/>
    </xf>
    <xf numFmtId="0" fontId="40" fillId="7" borderId="0" xfId="0" applyFont="1" applyFill="1" applyAlignment="1" applyProtection="1">
      <alignment horizontal="center" vertical="center"/>
      <protection locked="0"/>
    </xf>
    <xf numFmtId="0" fontId="41" fillId="7" borderId="0" xfId="0" applyFont="1" applyFill="1" applyAlignment="1" applyProtection="1">
      <alignment horizontal="center" vertical="center"/>
      <protection locked="0"/>
    </xf>
    <xf numFmtId="3" fontId="45" fillId="7" borderId="0" xfId="0" applyNumberFormat="1" applyFont="1" applyFill="1" applyAlignment="1" applyProtection="1">
      <alignment horizontal="center" vertical="center"/>
      <protection locked="0"/>
    </xf>
    <xf numFmtId="3" fontId="43" fillId="7" borderId="0" xfId="0" applyNumberFormat="1" applyFont="1" applyFill="1" applyAlignment="1" applyProtection="1">
      <alignment horizontal="center" vertical="center"/>
      <protection locked="0"/>
    </xf>
    <xf numFmtId="0" fontId="42" fillId="7" borderId="0" xfId="0" applyFont="1" applyFill="1" applyAlignment="1" applyProtection="1">
      <alignment horizontal="center" vertical="center"/>
      <protection locked="0"/>
    </xf>
    <xf numFmtId="0" fontId="39" fillId="13" borderId="0" xfId="0" applyFont="1" applyFill="1" applyAlignment="1" applyProtection="1">
      <alignment horizontal="center" vertical="center"/>
      <protection locked="0"/>
    </xf>
    <xf numFmtId="0" fontId="29" fillId="4" borderId="14" xfId="0" applyFont="1" applyFill="1" applyBorder="1" applyAlignment="1" applyProtection="1">
      <alignment horizontal="center" vertical="center"/>
      <protection locked="0"/>
    </xf>
    <xf numFmtId="0" fontId="29" fillId="4" borderId="0" xfId="0" applyFont="1" applyFill="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4" xfId="0" applyFont="1" applyBorder="1" applyAlignment="1" applyProtection="1">
      <alignment horizontal="center" vertical="center"/>
      <protection locked="0"/>
    </xf>
    <xf numFmtId="0" fontId="70" fillId="0" borderId="8" xfId="0" applyFont="1" applyBorder="1" applyAlignment="1" applyProtection="1">
      <alignment horizontal="center" vertical="center"/>
      <protection locked="0"/>
    </xf>
    <xf numFmtId="0" fontId="70" fillId="0" borderId="0" xfId="0" applyFont="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0" fontId="70" fillId="0" borderId="5" xfId="0" applyFont="1" applyBorder="1" applyAlignment="1" applyProtection="1">
      <alignment horizontal="center" vertical="center"/>
      <protection locked="0"/>
    </xf>
    <xf numFmtId="0" fontId="70" fillId="0" borderId="6" xfId="0" applyFont="1" applyBorder="1" applyAlignment="1" applyProtection="1">
      <alignment horizontal="center" vertical="center"/>
      <protection locked="0"/>
    </xf>
    <xf numFmtId="0" fontId="70" fillId="0" borderId="7" xfId="0" applyFont="1" applyBorder="1" applyAlignment="1" applyProtection="1">
      <alignment horizontal="center" vertical="center"/>
      <protection locked="0"/>
    </xf>
    <xf numFmtId="0" fontId="13" fillId="7" borderId="10" xfId="0" applyFont="1" applyFill="1" applyBorder="1" applyAlignment="1" applyProtection="1">
      <alignment horizontal="center" vertical="center"/>
      <protection locked="0"/>
    </xf>
    <xf numFmtId="0" fontId="13" fillId="7" borderId="11"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3" fontId="29" fillId="0" borderId="1" xfId="0" applyNumberFormat="1" applyFont="1" applyBorder="1" applyAlignment="1" applyProtection="1">
      <alignment horizontal="center" vertical="center"/>
      <protection locked="0"/>
    </xf>
    <xf numFmtId="10" fontId="13" fillId="0" borderId="10" xfId="0" applyNumberFormat="1" applyFont="1" applyBorder="1" applyAlignment="1" applyProtection="1">
      <alignment horizontal="center" vertical="center"/>
      <protection locked="0"/>
    </xf>
    <xf numFmtId="0" fontId="0" fillId="0" borderId="11" xfId="0" applyBorder="1"/>
    <xf numFmtId="0" fontId="0" fillId="0" borderId="12" xfId="0" applyBorder="1"/>
    <xf numFmtId="10" fontId="13" fillId="0" borderId="11" xfId="0" applyNumberFormat="1" applyFont="1" applyBorder="1" applyAlignment="1" applyProtection="1">
      <alignment horizontal="center" vertical="center"/>
      <protection locked="0"/>
    </xf>
    <xf numFmtId="10" fontId="13" fillId="0" borderId="12" xfId="0" applyNumberFormat="1" applyFont="1" applyBorder="1" applyAlignment="1" applyProtection="1">
      <alignment horizontal="center" vertical="center"/>
      <protection locked="0"/>
    </xf>
    <xf numFmtId="0" fontId="60" fillId="14" borderId="0" xfId="0" applyFont="1" applyFill="1" applyBorder="1" applyAlignment="1" applyProtection="1">
      <alignment horizontal="center" vertical="center" wrapText="1"/>
    </xf>
    <xf numFmtId="0" fontId="34" fillId="7" borderId="3" xfId="0" applyFont="1" applyFill="1" applyBorder="1" applyAlignment="1" applyProtection="1">
      <alignment horizontal="left" vertical="center" wrapText="1"/>
      <protection locked="0"/>
    </xf>
    <xf numFmtId="10" fontId="13" fillId="0" borderId="1" xfId="0" applyNumberFormat="1" applyFont="1" applyBorder="1" applyAlignment="1" applyProtection="1">
      <alignment horizontal="center" vertical="center"/>
      <protection locked="0"/>
    </xf>
    <xf numFmtId="0" fontId="59" fillId="14" borderId="0" xfId="0" applyFont="1" applyFill="1" applyBorder="1" applyAlignment="1" applyProtection="1">
      <alignment horizontal="center" vertical="center" wrapText="1"/>
    </xf>
    <xf numFmtId="2" fontId="13" fillId="0" borderId="10" xfId="0" applyNumberFormat="1" applyFont="1" applyBorder="1" applyAlignment="1" applyProtection="1">
      <alignment horizontal="center" vertical="center"/>
      <protection locked="0"/>
    </xf>
    <xf numFmtId="2" fontId="13" fillId="0" borderId="11" xfId="0" applyNumberFormat="1" applyFont="1" applyBorder="1" applyAlignment="1" applyProtection="1">
      <alignment horizontal="center" vertical="center"/>
      <protection locked="0"/>
    </xf>
    <xf numFmtId="2" fontId="13" fillId="0" borderId="12" xfId="0" applyNumberFormat="1" applyFont="1" applyBorder="1" applyAlignment="1" applyProtection="1">
      <alignment horizontal="center" vertical="center"/>
      <protection locked="0"/>
    </xf>
    <xf numFmtId="0" fontId="13" fillId="0" borderId="8" xfId="0" applyFont="1" applyBorder="1" applyAlignment="1" applyProtection="1">
      <alignment horizontal="center" vertical="center"/>
      <protection locked="0"/>
    </xf>
    <xf numFmtId="0" fontId="13" fillId="0" borderId="0" xfId="0" applyFont="1" applyBorder="1" applyAlignment="1" applyProtection="1">
      <alignment horizontal="center" vertical="center"/>
      <protection locked="0"/>
    </xf>
    <xf numFmtId="0" fontId="13" fillId="0" borderId="9" xfId="0" applyFont="1" applyBorder="1" applyAlignment="1" applyProtection="1">
      <alignment horizontal="center" vertical="center"/>
      <protection locked="0"/>
    </xf>
    <xf numFmtId="4" fontId="72" fillId="7" borderId="0" xfId="0" applyNumberFormat="1" applyFont="1" applyFill="1" applyBorder="1" applyAlignment="1" applyProtection="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0" xfId="0" applyFont="1" applyBorder="1" applyAlignment="1" applyProtection="1">
      <alignment horizontal="center" vertical="center"/>
      <protection locked="0"/>
    </xf>
    <xf numFmtId="0" fontId="2" fillId="0" borderId="11" xfId="0" applyFont="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0" fontId="74" fillId="14" borderId="0" xfId="0" applyFont="1" applyFill="1" applyBorder="1" applyAlignment="1" applyProtection="1">
      <alignment horizontal="center" vertical="center" wrapText="1"/>
    </xf>
    <xf numFmtId="0" fontId="13" fillId="0" borderId="0" xfId="0" applyFont="1" applyAlignment="1" applyProtection="1">
      <alignment horizontal="center" vertical="center"/>
      <protection locked="0"/>
    </xf>
    <xf numFmtId="0" fontId="13" fillId="0" borderId="8" xfId="0" applyFont="1" applyBorder="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28" fillId="7" borderId="0"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center" vertical="center" wrapText="1"/>
    </xf>
    <xf numFmtId="0" fontId="6" fillId="4" borderId="13" xfId="0" applyFont="1" applyFill="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6" fillId="4" borderId="14" xfId="0" applyFont="1" applyFill="1" applyBorder="1" applyAlignment="1" applyProtection="1">
      <alignment horizontal="center" vertical="center"/>
      <protection locked="0"/>
    </xf>
    <xf numFmtId="4" fontId="12" fillId="7" borderId="0" xfId="0" applyNumberFormat="1" applyFont="1" applyFill="1" applyBorder="1" applyAlignment="1" applyProtection="1">
      <alignment horizontal="left" vertical="center"/>
      <protection locked="0"/>
    </xf>
    <xf numFmtId="0" fontId="5" fillId="4" borderId="2" xfId="0" applyFont="1" applyFill="1" applyBorder="1" applyAlignment="1" applyProtection="1">
      <alignment horizontal="center" vertical="center"/>
      <protection locked="0"/>
    </xf>
    <xf numFmtId="0" fontId="5" fillId="4" borderId="3"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protection locked="0"/>
    </xf>
    <xf numFmtId="0" fontId="5" fillId="4" borderId="5" xfId="0" applyFont="1" applyFill="1" applyBorder="1" applyAlignment="1" applyProtection="1">
      <alignment horizontal="center" vertical="center"/>
      <protection locked="0"/>
    </xf>
    <xf numFmtId="0" fontId="5" fillId="4" borderId="6" xfId="0" applyFont="1" applyFill="1" applyBorder="1" applyAlignment="1" applyProtection="1">
      <alignment horizontal="center" vertical="center"/>
      <protection locked="0"/>
    </xf>
    <xf numFmtId="0" fontId="5" fillId="4" borderId="7" xfId="0" applyFont="1" applyFill="1" applyBorder="1" applyAlignment="1" applyProtection="1">
      <alignment horizontal="center" vertical="center"/>
      <protection locked="0"/>
    </xf>
    <xf numFmtId="4" fontId="12" fillId="7" borderId="3" xfId="0" applyNumberFormat="1" applyFont="1" applyFill="1" applyBorder="1" applyAlignment="1" applyProtection="1">
      <alignment horizontal="left" vertical="center"/>
      <protection locked="0"/>
    </xf>
    <xf numFmtId="0" fontId="2" fillId="9" borderId="10" xfId="0" applyFont="1" applyFill="1" applyBorder="1" applyAlignment="1" applyProtection="1">
      <alignment horizontal="center"/>
      <protection locked="0"/>
    </xf>
    <xf numFmtId="0" fontId="2" fillId="9" borderId="11" xfId="0" applyFont="1" applyFill="1" applyBorder="1" applyAlignment="1" applyProtection="1">
      <alignment horizontal="center"/>
      <protection locked="0"/>
    </xf>
    <xf numFmtId="0" fontId="2" fillId="9" borderId="12" xfId="0" applyFont="1" applyFill="1" applyBorder="1" applyAlignment="1" applyProtection="1">
      <alignment horizontal="center"/>
      <protection locked="0"/>
    </xf>
    <xf numFmtId="0" fontId="3" fillId="9" borderId="2" xfId="0" applyFont="1" applyFill="1" applyBorder="1" applyAlignment="1" applyProtection="1">
      <alignment horizontal="center" vertical="center"/>
      <protection locked="0"/>
    </xf>
    <xf numFmtId="0" fontId="3" fillId="9" borderId="3" xfId="0" applyFont="1" applyFill="1" applyBorder="1" applyAlignment="1" applyProtection="1">
      <alignment horizontal="center" vertical="center"/>
      <protection locked="0"/>
    </xf>
    <xf numFmtId="0" fontId="3" fillId="9" borderId="4" xfId="0" applyFont="1" applyFill="1" applyBorder="1" applyAlignment="1" applyProtection="1">
      <alignment horizontal="center" vertical="center"/>
      <protection locked="0"/>
    </xf>
    <xf numFmtId="0" fontId="3" fillId="9" borderId="5" xfId="0" applyFont="1" applyFill="1" applyBorder="1" applyAlignment="1" applyProtection="1">
      <alignment horizontal="center" vertical="center"/>
      <protection locked="0"/>
    </xf>
    <xf numFmtId="0" fontId="3" fillId="9" borderId="6" xfId="0" applyFont="1" applyFill="1" applyBorder="1" applyAlignment="1" applyProtection="1">
      <alignment horizontal="center" vertical="center"/>
      <protection locked="0"/>
    </xf>
    <xf numFmtId="0" fontId="3" fillId="9" borderId="7" xfId="0" applyFont="1" applyFill="1" applyBorder="1" applyAlignment="1" applyProtection="1">
      <alignment horizontal="center" vertical="center"/>
      <protection locked="0"/>
    </xf>
    <xf numFmtId="0" fontId="2" fillId="7" borderId="10" xfId="0" applyFont="1" applyFill="1" applyBorder="1" applyAlignment="1" applyProtection="1">
      <alignment horizontal="center"/>
    </xf>
    <xf numFmtId="0" fontId="2" fillId="7" borderId="11" xfId="0" applyFont="1" applyFill="1" applyBorder="1" applyAlignment="1" applyProtection="1">
      <alignment horizontal="center"/>
    </xf>
    <xf numFmtId="0" fontId="2" fillId="7" borderId="12" xfId="0" applyFont="1" applyFill="1" applyBorder="1" applyAlignment="1" applyProtection="1">
      <alignment horizontal="center"/>
    </xf>
    <xf numFmtId="0" fontId="3" fillId="0" borderId="1" xfId="0" applyFont="1" applyBorder="1" applyAlignment="1" applyProtection="1">
      <alignment horizontal="left" vertical="center" wrapText="1"/>
      <protection locked="0"/>
    </xf>
    <xf numFmtId="0" fontId="6" fillId="4" borderId="2" xfId="0" applyFont="1" applyFill="1" applyBorder="1" applyAlignment="1" applyProtection="1">
      <alignment horizontal="center" vertical="center" wrapText="1"/>
      <protection locked="0"/>
    </xf>
    <xf numFmtId="0" fontId="6" fillId="4" borderId="3" xfId="0" applyFont="1" applyFill="1" applyBorder="1" applyAlignment="1" applyProtection="1">
      <alignment horizontal="center" vertical="center" wrapText="1"/>
      <protection locked="0"/>
    </xf>
    <xf numFmtId="0" fontId="6" fillId="4" borderId="4" xfId="0" applyFont="1" applyFill="1" applyBorder="1" applyAlignment="1" applyProtection="1">
      <alignment horizontal="center" vertical="center" wrapText="1"/>
      <protection locked="0"/>
    </xf>
    <xf numFmtId="0" fontId="6" fillId="4" borderId="5" xfId="0" applyFont="1" applyFill="1" applyBorder="1" applyAlignment="1" applyProtection="1">
      <alignment horizontal="center" vertical="center" wrapText="1"/>
      <protection locked="0"/>
    </xf>
    <xf numFmtId="0" fontId="6" fillId="4" borderId="6" xfId="0" applyFont="1" applyFill="1" applyBorder="1" applyAlignment="1" applyProtection="1">
      <alignment horizontal="center" vertical="center" wrapText="1"/>
      <protection locked="0"/>
    </xf>
    <xf numFmtId="0" fontId="6" fillId="4" borderId="7" xfId="0" applyFont="1" applyFill="1" applyBorder="1" applyAlignment="1" applyProtection="1">
      <alignment horizontal="center" vertical="center" wrapText="1"/>
      <protection locked="0"/>
    </xf>
    <xf numFmtId="3" fontId="3" fillId="0" borderId="1" xfId="0" applyNumberFormat="1" applyFont="1" applyFill="1" applyBorder="1" applyAlignment="1" applyProtection="1">
      <alignment horizontal="center" vertical="center"/>
      <protection locked="0"/>
    </xf>
    <xf numFmtId="0" fontId="3" fillId="0" borderId="1" xfId="0" applyFont="1" applyFill="1" applyBorder="1" applyAlignment="1" applyProtection="1">
      <alignment horizontal="center" vertical="center"/>
      <protection locked="0"/>
    </xf>
    <xf numFmtId="3" fontId="18" fillId="0" borderId="1" xfId="0" applyNumberFormat="1" applyFont="1" applyBorder="1" applyAlignment="1" applyProtection="1">
      <alignment horizontal="center" vertical="center"/>
      <protection locked="0"/>
    </xf>
    <xf numFmtId="4" fontId="3" fillId="0" borderId="1" xfId="0" applyNumberFormat="1" applyFont="1" applyBorder="1" applyAlignment="1" applyProtection="1">
      <alignment horizontal="center" vertical="center"/>
      <protection locked="0"/>
    </xf>
    <xf numFmtId="4" fontId="2" fillId="0" borderId="1" xfId="0" applyNumberFormat="1" applyFont="1" applyBorder="1" applyAlignment="1" applyProtection="1">
      <alignment horizontal="center"/>
      <protection locked="0"/>
    </xf>
    <xf numFmtId="164" fontId="3" fillId="0" borderId="1" xfId="5" applyFont="1" applyBorder="1" applyAlignment="1" applyProtection="1">
      <alignment horizontal="center" vertical="center"/>
      <protection locked="0"/>
    </xf>
    <xf numFmtId="4" fontId="3" fillId="0" borderId="1" xfId="0" applyNumberFormat="1" applyFont="1" applyBorder="1" applyAlignment="1" applyProtection="1">
      <alignment horizontal="center"/>
      <protection locked="0"/>
    </xf>
    <xf numFmtId="0" fontId="3" fillId="0" borderId="1" xfId="0" applyFont="1" applyBorder="1" applyAlignment="1" applyProtection="1">
      <alignment horizontal="center"/>
      <protection locked="0"/>
    </xf>
    <xf numFmtId="0" fontId="6" fillId="0" borderId="3" xfId="0" applyFont="1" applyBorder="1" applyAlignment="1" applyProtection="1">
      <alignment horizontal="left" vertical="center"/>
      <protection locked="0"/>
    </xf>
    <xf numFmtId="165" fontId="3" fillId="0" borderId="1" xfId="4" applyFont="1" applyBorder="1" applyAlignment="1" applyProtection="1">
      <alignment horizontal="center" vertical="center"/>
      <protection locked="0"/>
    </xf>
    <xf numFmtId="0" fontId="6" fillId="0" borderId="3" xfId="0" applyFont="1" applyBorder="1" applyAlignment="1" applyProtection="1">
      <alignment horizontal="left" vertical="center" wrapText="1"/>
      <protection locked="0"/>
    </xf>
    <xf numFmtId="0" fontId="6" fillId="0" borderId="0" xfId="0" applyFont="1" applyBorder="1" applyAlignment="1" applyProtection="1">
      <alignment horizontal="left" vertical="center" wrapText="1"/>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18" fillId="7" borderId="1" xfId="0" applyFont="1" applyFill="1" applyBorder="1" applyAlignment="1" applyProtection="1">
      <alignment horizontal="center" vertical="center"/>
      <protection locked="0"/>
    </xf>
    <xf numFmtId="0" fontId="16" fillId="7" borderId="1" xfId="0" applyFont="1" applyFill="1" applyBorder="1" applyAlignment="1" applyProtection="1">
      <alignment horizontal="center" vertical="center"/>
      <protection locked="0"/>
    </xf>
    <xf numFmtId="0" fontId="3" fillId="7" borderId="0" xfId="0" applyFont="1" applyFill="1" applyBorder="1" applyAlignment="1" applyProtection="1">
      <alignment horizontal="left" vertical="center"/>
      <protection locked="0"/>
    </xf>
    <xf numFmtId="17" fontId="6" fillId="4" borderId="1" xfId="0" applyNumberFormat="1" applyFont="1" applyFill="1" applyBorder="1" applyAlignment="1" applyProtection="1">
      <alignment horizontal="center" vertical="center"/>
      <protection locked="0"/>
    </xf>
    <xf numFmtId="3" fontId="2" fillId="0" borderId="1" xfId="0" applyNumberFormat="1" applyFont="1" applyBorder="1" applyAlignment="1" applyProtection="1">
      <alignment horizontal="center"/>
      <protection locked="0"/>
    </xf>
    <xf numFmtId="0" fontId="6" fillId="4" borderId="0" xfId="0" applyFont="1" applyFill="1" applyBorder="1" applyAlignment="1" applyProtection="1">
      <alignment horizontal="left" vertical="center"/>
      <protection locked="0"/>
    </xf>
    <xf numFmtId="0" fontId="11" fillId="7" borderId="10" xfId="0" applyFont="1" applyFill="1" applyBorder="1" applyAlignment="1" applyProtection="1">
      <alignment horizontal="left" vertical="center"/>
      <protection locked="0"/>
    </xf>
    <xf numFmtId="0" fontId="11" fillId="7" borderId="11" xfId="0" applyFont="1" applyFill="1" applyBorder="1" applyAlignment="1" applyProtection="1">
      <alignment horizontal="left" vertical="center"/>
      <protection locked="0"/>
    </xf>
    <xf numFmtId="0" fontId="11" fillId="7" borderId="12" xfId="0" applyFont="1" applyFill="1" applyBorder="1" applyAlignment="1" applyProtection="1">
      <alignment horizontal="left" vertical="center"/>
      <protection locked="0"/>
    </xf>
    <xf numFmtId="0" fontId="12" fillId="7" borderId="2" xfId="0" applyFont="1" applyFill="1" applyBorder="1" applyAlignment="1" applyProtection="1">
      <alignment horizontal="center" vertical="center"/>
      <protection locked="0"/>
    </xf>
    <xf numFmtId="0" fontId="12" fillId="7" borderId="3"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protection locked="0"/>
    </xf>
    <xf numFmtId="0" fontId="12" fillId="7" borderId="5" xfId="0" applyFont="1" applyFill="1" applyBorder="1" applyAlignment="1" applyProtection="1">
      <alignment horizontal="center" vertical="center"/>
      <protection locked="0"/>
    </xf>
    <xf numFmtId="0" fontId="12" fillId="7" borderId="6" xfId="0" applyFont="1" applyFill="1" applyBorder="1" applyAlignment="1" applyProtection="1">
      <alignment horizontal="center" vertical="center"/>
      <protection locked="0"/>
    </xf>
    <xf numFmtId="0" fontId="12" fillId="7" borderId="7" xfId="0" applyFont="1" applyFill="1" applyBorder="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0" fontId="6" fillId="7" borderId="3" xfId="0" applyFont="1" applyFill="1" applyBorder="1" applyAlignment="1" applyProtection="1">
      <alignment horizontal="center" vertical="center"/>
      <protection locked="0"/>
    </xf>
    <xf numFmtId="0" fontId="6" fillId="7" borderId="4" xfId="0" applyFont="1" applyFill="1" applyBorder="1" applyAlignment="1" applyProtection="1">
      <alignment horizontal="center" vertical="center"/>
      <protection locked="0"/>
    </xf>
    <xf numFmtId="0" fontId="6" fillId="7" borderId="5" xfId="0" applyFont="1" applyFill="1" applyBorder="1" applyAlignment="1" applyProtection="1">
      <alignment horizontal="center" vertical="center"/>
      <protection locked="0"/>
    </xf>
    <xf numFmtId="0" fontId="6" fillId="7" borderId="6" xfId="0" applyFont="1" applyFill="1" applyBorder="1" applyAlignment="1" applyProtection="1">
      <alignment horizontal="center" vertical="center"/>
      <protection locked="0"/>
    </xf>
    <xf numFmtId="0" fontId="6" fillId="7" borderId="7" xfId="0" applyFont="1" applyFill="1" applyBorder="1" applyAlignment="1" applyProtection="1">
      <alignment horizontal="center" vertical="center"/>
      <protection locked="0"/>
    </xf>
    <xf numFmtId="0" fontId="2" fillId="3" borderId="0" xfId="0" applyFont="1" applyFill="1" applyAlignment="1" applyProtection="1">
      <alignment horizontal="left"/>
      <protection locked="0"/>
    </xf>
    <xf numFmtId="168" fontId="18" fillId="0" borderId="1" xfId="0" applyNumberFormat="1" applyFont="1" applyBorder="1" applyAlignment="1" applyProtection="1">
      <alignment horizontal="center" vertical="center"/>
      <protection locked="0"/>
    </xf>
    <xf numFmtId="0" fontId="16" fillId="4" borderId="2" xfId="0" applyFont="1" applyFill="1" applyBorder="1" applyAlignment="1" applyProtection="1">
      <alignment horizontal="center" vertical="center" wrapText="1"/>
      <protection locked="0"/>
    </xf>
    <xf numFmtId="0" fontId="16" fillId="4" borderId="3" xfId="0" applyFont="1" applyFill="1" applyBorder="1" applyAlignment="1" applyProtection="1">
      <alignment horizontal="center" vertical="center" wrapText="1"/>
      <protection locked="0"/>
    </xf>
    <xf numFmtId="0" fontId="16" fillId="4" borderId="4" xfId="0" applyFont="1" applyFill="1" applyBorder="1" applyAlignment="1" applyProtection="1">
      <alignment horizontal="center" vertical="center" wrapText="1"/>
      <protection locked="0"/>
    </xf>
    <xf numFmtId="0" fontId="16" fillId="4" borderId="5" xfId="0" applyFont="1" applyFill="1" applyBorder="1" applyAlignment="1" applyProtection="1">
      <alignment horizontal="center" vertical="center" wrapText="1"/>
      <protection locked="0"/>
    </xf>
    <xf numFmtId="0" fontId="16" fillId="4" borderId="6" xfId="0" applyFont="1" applyFill="1" applyBorder="1" applyAlignment="1" applyProtection="1">
      <alignment horizontal="center" vertical="center" wrapText="1"/>
      <protection locked="0"/>
    </xf>
    <xf numFmtId="0" fontId="16" fillId="4" borderId="7" xfId="0" applyFont="1" applyFill="1" applyBorder="1" applyAlignment="1" applyProtection="1">
      <alignment horizontal="center" vertical="center" wrapText="1"/>
      <protection locked="0"/>
    </xf>
    <xf numFmtId="0" fontId="63" fillId="7" borderId="3" xfId="0" applyFont="1" applyFill="1" applyBorder="1" applyAlignment="1" applyProtection="1">
      <alignment horizontal="left" vertical="center"/>
      <protection locked="0"/>
    </xf>
    <xf numFmtId="0" fontId="52" fillId="7" borderId="0" xfId="0" applyFont="1" applyFill="1" applyAlignment="1" applyProtection="1">
      <alignment horizontal="center"/>
      <protection locked="0"/>
    </xf>
    <xf numFmtId="0" fontId="5" fillId="4" borderId="1" xfId="0" applyFont="1" applyFill="1" applyBorder="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68" fillId="7" borderId="0" xfId="0" applyFont="1" applyFill="1" applyAlignment="1" applyProtection="1">
      <alignment horizontal="left" vertical="center"/>
      <protection locked="0"/>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12" xfId="0" applyFont="1" applyBorder="1" applyAlignment="1">
      <alignment horizontal="center" vertical="center" wrapText="1"/>
    </xf>
    <xf numFmtId="0" fontId="62" fillId="7" borderId="10" xfId="0" applyFont="1" applyFill="1" applyBorder="1" applyAlignment="1" applyProtection="1">
      <alignment horizontal="center"/>
      <protection locked="0"/>
    </xf>
    <xf numFmtId="0" fontId="62" fillId="7" borderId="11" xfId="0" applyFont="1" applyFill="1" applyBorder="1" applyAlignment="1" applyProtection="1">
      <alignment horizontal="center"/>
      <protection locked="0"/>
    </xf>
    <xf numFmtId="0" fontId="62" fillId="7" borderId="12" xfId="0" applyFont="1" applyFill="1" applyBorder="1" applyAlignment="1" applyProtection="1">
      <alignment horizontal="center"/>
      <protection locked="0"/>
    </xf>
    <xf numFmtId="3" fontId="3" fillId="7" borderId="10" xfId="0" applyNumberFormat="1" applyFont="1" applyFill="1" applyBorder="1" applyAlignment="1" applyProtection="1">
      <alignment horizontal="center" vertical="center"/>
      <protection locked="0"/>
    </xf>
    <xf numFmtId="0" fontId="6" fillId="9" borderId="10" xfId="0" applyFont="1" applyFill="1" applyBorder="1" applyAlignment="1" applyProtection="1">
      <alignment horizontal="center" vertical="center"/>
      <protection locked="0"/>
    </xf>
    <xf numFmtId="0" fontId="6" fillId="9" borderId="11" xfId="0" applyFont="1" applyFill="1" applyBorder="1" applyAlignment="1" applyProtection="1">
      <alignment horizontal="center" vertical="center"/>
      <protection locked="0"/>
    </xf>
    <xf numFmtId="0" fontId="6" fillId="9" borderId="12" xfId="0" applyFont="1" applyFill="1" applyBorder="1" applyAlignment="1" applyProtection="1">
      <alignment horizontal="center" vertical="center"/>
      <protection locked="0"/>
    </xf>
    <xf numFmtId="0" fontId="5" fillId="9" borderId="10" xfId="0" applyFont="1" applyFill="1" applyBorder="1" applyAlignment="1" applyProtection="1">
      <alignment horizontal="center"/>
      <protection locked="0"/>
    </xf>
    <xf numFmtId="0" fontId="5" fillId="9" borderId="11" xfId="0" applyFont="1" applyFill="1" applyBorder="1" applyAlignment="1" applyProtection="1">
      <alignment horizontal="center"/>
      <protection locked="0"/>
    </xf>
    <xf numFmtId="0" fontId="5" fillId="9" borderId="12" xfId="0" applyFont="1" applyFill="1" applyBorder="1" applyAlignment="1" applyProtection="1">
      <alignment horizontal="center"/>
      <protection locked="0"/>
    </xf>
    <xf numFmtId="0" fontId="3" fillId="0" borderId="8" xfId="0" applyFont="1" applyBorder="1" applyAlignment="1" applyProtection="1">
      <alignment horizontal="center" vertical="center"/>
      <protection locked="0"/>
    </xf>
    <xf numFmtId="0" fontId="3" fillId="0" borderId="0"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11" fillId="7" borderId="0" xfId="0" applyFont="1" applyFill="1" applyBorder="1" applyAlignment="1" applyProtection="1">
      <alignment horizontal="center" vertical="center"/>
      <protection locked="0"/>
    </xf>
    <xf numFmtId="165" fontId="3" fillId="0" borderId="1" xfId="4" applyFont="1" applyFill="1" applyBorder="1" applyAlignment="1" applyProtection="1">
      <alignment horizontal="center"/>
      <protection locked="0"/>
    </xf>
  </cellXfs>
  <cellStyles count="6">
    <cellStyle name="20% - Énfasis4" xfId="1" builtinId="42"/>
    <cellStyle name="Énfasis4" xfId="3" builtinId="41"/>
    <cellStyle name="Millares" xfId="4" builtinId="3"/>
    <cellStyle name="Moneda" xfId="5" builtinId="4"/>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Variación Porcentual Crecimiento Poblacional</a:t>
            </a:r>
          </a:p>
          <a:p>
            <a:pPr>
              <a:defRPr sz="1200">
                <a:solidFill>
                  <a:schemeClr val="accent4">
                    <a:lumMod val="75000"/>
                  </a:schemeClr>
                </a:solidFill>
              </a:defRPr>
            </a:pPr>
            <a:r>
              <a:rPr lang="es-CO" sz="1200">
                <a:solidFill>
                  <a:schemeClr val="accent4">
                    <a:lumMod val="75000"/>
                  </a:schemeClr>
                </a:solidFill>
              </a:rPr>
              <a:t>2005-2019</a:t>
            </a:r>
          </a:p>
        </c:rich>
      </c:tx>
      <c:layout>
        <c:manualLayout>
          <c:xMode val="edge"/>
          <c:yMode val="edge"/>
          <c:x val="0.2378511190441864"/>
          <c:y val="0"/>
        </c:manualLayout>
      </c:layout>
      <c:overlay val="1"/>
    </c:title>
    <c:autoTitleDeleted val="0"/>
    <c:plotArea>
      <c:layout>
        <c:manualLayout>
          <c:layoutTarget val="inner"/>
          <c:xMode val="edge"/>
          <c:yMode val="edge"/>
          <c:x val="9.687083637907544E-2"/>
          <c:y val="0.16355622140684833"/>
          <c:w val="0.89074868766404203"/>
          <c:h val="0.49107999084007115"/>
        </c:manualLayout>
      </c:layout>
      <c:lineChart>
        <c:grouping val="standard"/>
        <c:varyColors val="0"/>
        <c:ser>
          <c:idx val="0"/>
          <c:order val="0"/>
          <c:tx>
            <c:strRef>
              <c:f>FBM!$EM$287</c:f>
              <c:strCache>
                <c:ptCount val="1"/>
                <c:pt idx="0">
                  <c:v>Córdoba</c:v>
                </c:pt>
              </c:strCache>
            </c:strRef>
          </c:tx>
          <c:marker>
            <c:symbol val="circle"/>
            <c:size val="5"/>
            <c:spPr>
              <a:solidFill>
                <a:schemeClr val="bg1"/>
              </a:solidFill>
            </c:spPr>
          </c:marker>
          <c:cat>
            <c:strRef>
              <c:f>FBM!$EL$288:$EL$301</c:f>
              <c:strCache>
                <c:ptCount val="13"/>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pt idx="12">
                  <c:v>2017-2018</c:v>
                </c:pt>
              </c:strCache>
            </c:strRef>
          </c:cat>
          <c:val>
            <c:numRef>
              <c:f>FBM!$EM$288:$EM$301</c:f>
              <c:numCache>
                <c:formatCode>0.0%</c:formatCode>
                <c:ptCount val="14"/>
                <c:pt idx="0">
                  <c:v>-5.5055973573132633E-3</c:v>
                </c:pt>
                <c:pt idx="1">
                  <c:v>-2.5835024912345128E-3</c:v>
                </c:pt>
                <c:pt idx="2">
                  <c:v>-2.5901942645698561E-3</c:v>
                </c:pt>
                <c:pt idx="3">
                  <c:v>-1.6694490818029983E-3</c:v>
                </c:pt>
                <c:pt idx="4">
                  <c:v>-2.6012634708286742E-3</c:v>
                </c:pt>
                <c:pt idx="5">
                  <c:v>-2.6080476900148808E-3</c:v>
                </c:pt>
                <c:pt idx="6">
                  <c:v>-1.6809861785580527E-3</c:v>
                </c:pt>
                <c:pt idx="7">
                  <c:v>-3.7418147801683288E-3</c:v>
                </c:pt>
                <c:pt idx="8">
                  <c:v>-1.5023474178403884E-3</c:v>
                </c:pt>
                <c:pt idx="9">
                  <c:v>-2.2569117923640913E-3</c:v>
                </c:pt>
                <c:pt idx="10">
                  <c:v>-1.6965127238454114E-3</c:v>
                </c:pt>
                <c:pt idx="11">
                  <c:v>-1.8882175226586639E-3</c:v>
                </c:pt>
                <c:pt idx="12">
                  <c:v>-3.4052213393870323E-3</c:v>
                </c:pt>
              </c:numCache>
            </c:numRef>
          </c:val>
          <c:smooth val="0"/>
          <c:extLst xmlns:c16r2="http://schemas.microsoft.com/office/drawing/2015/06/chart">
            <c:ext xmlns:c16="http://schemas.microsoft.com/office/drawing/2014/chart" uri="{C3380CC4-5D6E-409C-BE32-E72D297353CC}">
              <c16:uniqueId val="{00000000-D379-46FB-B121-DF11EF68C257}"/>
            </c:ext>
          </c:extLst>
        </c:ser>
        <c:ser>
          <c:idx val="1"/>
          <c:order val="1"/>
          <c:tx>
            <c:strRef>
              <c:f>FBM!$EN$287</c:f>
              <c:strCache>
                <c:ptCount val="1"/>
                <c:pt idx="0">
                  <c:v>Quindío</c:v>
                </c:pt>
              </c:strCache>
            </c:strRef>
          </c:tx>
          <c:marker>
            <c:symbol val="circle"/>
            <c:size val="5"/>
            <c:spPr>
              <a:solidFill>
                <a:schemeClr val="bg1"/>
              </a:solidFill>
            </c:spPr>
          </c:marker>
          <c:cat>
            <c:strRef>
              <c:f>FBM!$EL$288:$EL$301</c:f>
              <c:strCache>
                <c:ptCount val="13"/>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pt idx="12">
                  <c:v>2017-2018</c:v>
                </c:pt>
              </c:strCache>
            </c:strRef>
          </c:cat>
          <c:val>
            <c:numRef>
              <c:f>FBM!$EN$288:$EN$301</c:f>
              <c:numCache>
                <c:formatCode>0.0%</c:formatCode>
                <c:ptCount val="14"/>
                <c:pt idx="0">
                  <c:v>5.6575604389847989E-3</c:v>
                </c:pt>
                <c:pt idx="1">
                  <c:v>5.5866649303295546E-3</c:v>
                </c:pt>
                <c:pt idx="2">
                  <c:v>5.6351786107415869E-3</c:v>
                </c:pt>
                <c:pt idx="3">
                  <c:v>5.5447322284341016E-3</c:v>
                </c:pt>
                <c:pt idx="4">
                  <c:v>5.6147810162223699E-3</c:v>
                </c:pt>
                <c:pt idx="5">
                  <c:v>5.6270944689644775E-3</c:v>
                </c:pt>
                <c:pt idx="6">
                  <c:v>5.5738980199184773E-3</c:v>
                </c:pt>
                <c:pt idx="7">
                  <c:v>5.6365546672039191E-3</c:v>
                </c:pt>
                <c:pt idx="8">
                  <c:v>5.6264300882518103E-3</c:v>
                </c:pt>
                <c:pt idx="9">
                  <c:v>5.6856794173423264E-3</c:v>
                </c:pt>
                <c:pt idx="10">
                  <c:v>5.6535352284587947E-3</c:v>
                </c:pt>
                <c:pt idx="11">
                  <c:v>5.6762813409181323E-3</c:v>
                </c:pt>
                <c:pt idx="12">
                  <c:v>5.731696438722178E-3</c:v>
                </c:pt>
              </c:numCache>
            </c:numRef>
          </c:val>
          <c:smooth val="0"/>
          <c:extLst xmlns:c16r2="http://schemas.microsoft.com/office/drawing/2015/06/chart">
            <c:ext xmlns:c16="http://schemas.microsoft.com/office/drawing/2014/chart" uri="{C3380CC4-5D6E-409C-BE32-E72D297353CC}">
              <c16:uniqueId val="{00000001-D379-46FB-B121-DF11EF68C257}"/>
            </c:ext>
          </c:extLst>
        </c:ser>
        <c:ser>
          <c:idx val="2"/>
          <c:order val="2"/>
          <c:tx>
            <c:strRef>
              <c:f>FBM!$EO$287</c:f>
              <c:strCache>
                <c:ptCount val="1"/>
                <c:pt idx="0">
                  <c:v>Colombia</c:v>
                </c:pt>
              </c:strCache>
            </c:strRef>
          </c:tx>
          <c:marker>
            <c:symbol val="circle"/>
            <c:size val="6"/>
            <c:spPr>
              <a:solidFill>
                <a:schemeClr val="bg1"/>
              </a:solidFill>
            </c:spPr>
          </c:marker>
          <c:cat>
            <c:strRef>
              <c:f>FBM!$EL$288:$EL$301</c:f>
              <c:strCache>
                <c:ptCount val="13"/>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pt idx="12">
                  <c:v>2017-2018</c:v>
                </c:pt>
              </c:strCache>
            </c:strRef>
          </c:cat>
          <c:val>
            <c:numRef>
              <c:f>FBM!$EO$288:$EO$301</c:f>
              <c:numCache>
                <c:formatCode>0.0%</c:formatCode>
                <c:ptCount val="14"/>
                <c:pt idx="0">
                  <c:v>1.2062974694995843E-2</c:v>
                </c:pt>
                <c:pt idx="1">
                  <c:v>1.2002339033841292E-2</c:v>
                </c:pt>
                <c:pt idx="2">
                  <c:v>1.1933864076862699E-2</c:v>
                </c:pt>
                <c:pt idx="3">
                  <c:v>1.1871122245731947E-2</c:v>
                </c:pt>
                <c:pt idx="4">
                  <c:v>1.1800039627529735E-2</c:v>
                </c:pt>
                <c:pt idx="5">
                  <c:v>1.1756139102480079E-2</c:v>
                </c:pt>
                <c:pt idx="6">
                  <c:v>1.1667426545839854E-2</c:v>
                </c:pt>
                <c:pt idx="7">
                  <c:v>1.1576747436440993E-2</c:v>
                </c:pt>
                <c:pt idx="8">
                  <c:v>1.1474649917365021E-2</c:v>
                </c:pt>
                <c:pt idx="9">
                  <c:v>1.1363778701793059E-2</c:v>
                </c:pt>
                <c:pt idx="10">
                  <c:v>1.1291795672940586E-2</c:v>
                </c:pt>
                <c:pt idx="11">
                  <c:v>1.1157468162400486E-2</c:v>
                </c:pt>
                <c:pt idx="12">
                  <c:v>1.1008587688829508E-2</c:v>
                </c:pt>
              </c:numCache>
            </c:numRef>
          </c:val>
          <c:smooth val="0"/>
          <c:extLst xmlns:c16r2="http://schemas.microsoft.com/office/drawing/2015/06/chart">
            <c:ext xmlns:c16="http://schemas.microsoft.com/office/drawing/2014/chart" uri="{C3380CC4-5D6E-409C-BE32-E72D297353CC}">
              <c16:uniqueId val="{00000002-D379-46FB-B121-DF11EF68C257}"/>
            </c:ext>
          </c:extLst>
        </c:ser>
        <c:dLbls>
          <c:showLegendKey val="0"/>
          <c:showVal val="0"/>
          <c:showCatName val="0"/>
          <c:showSerName val="0"/>
          <c:showPercent val="0"/>
          <c:showBubbleSize val="0"/>
        </c:dLbls>
        <c:marker val="1"/>
        <c:smooth val="0"/>
        <c:axId val="468784416"/>
        <c:axId val="468784808"/>
      </c:lineChart>
      <c:catAx>
        <c:axId val="468784416"/>
        <c:scaling>
          <c:orientation val="minMax"/>
        </c:scaling>
        <c:delete val="0"/>
        <c:axPos val="b"/>
        <c:numFmt formatCode="General" sourceLinked="0"/>
        <c:majorTickMark val="out"/>
        <c:minorTickMark val="none"/>
        <c:tickLblPos val="nextTo"/>
        <c:txPr>
          <a:bodyPr rot="-5400000" vert="horz"/>
          <a:lstStyle/>
          <a:p>
            <a:pPr>
              <a:defRPr sz="800"/>
            </a:pPr>
            <a:endParaRPr lang="es-ES"/>
          </a:p>
        </c:txPr>
        <c:crossAx val="468784808"/>
        <c:crosses val="autoZero"/>
        <c:auto val="1"/>
        <c:lblAlgn val="ctr"/>
        <c:lblOffset val="100"/>
        <c:noMultiLvlLbl val="0"/>
      </c:catAx>
      <c:valAx>
        <c:axId val="468784808"/>
        <c:scaling>
          <c:orientation val="minMax"/>
        </c:scaling>
        <c:delete val="0"/>
        <c:axPos val="l"/>
        <c:numFmt formatCode="0.0%" sourceLinked="1"/>
        <c:majorTickMark val="out"/>
        <c:minorTickMark val="none"/>
        <c:tickLblPos val="nextTo"/>
        <c:txPr>
          <a:bodyPr/>
          <a:lstStyle/>
          <a:p>
            <a:pPr>
              <a:defRPr sz="800"/>
            </a:pPr>
            <a:endParaRPr lang="es-ES"/>
          </a:p>
        </c:txPr>
        <c:crossAx val="468784416"/>
        <c:crosses val="autoZero"/>
        <c:crossBetween val="between"/>
      </c:valAx>
    </c:plotArea>
    <c:legend>
      <c:legendPos val="r"/>
      <c:layout>
        <c:manualLayout>
          <c:xMode val="edge"/>
          <c:yMode val="edge"/>
          <c:x val="1.3744531933508281E-3"/>
          <c:y val="0.91609069699620882"/>
          <c:w val="0.99306999125109363"/>
          <c:h val="7.0596019247594038E-2"/>
        </c:manualLayout>
      </c:layout>
      <c:overlay val="0"/>
    </c:legend>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1385362352494142"/>
          <c:y val="4.1844977090099697E-2"/>
          <c:w val="0.85544038898622932"/>
          <c:h val="0.85144404110452765"/>
        </c:manualLayout>
      </c:layout>
      <c:barChart>
        <c:barDir val="col"/>
        <c:grouping val="clustered"/>
        <c:varyColors val="0"/>
        <c:ser>
          <c:idx val="0"/>
          <c:order val="0"/>
          <c:tx>
            <c:strRef>
              <c:f>FBM!$EM$641</c:f>
              <c:strCache>
                <c:ptCount val="1"/>
                <c:pt idx="0">
                  <c:v>Total</c:v>
                </c:pt>
              </c:strCache>
            </c:strRef>
          </c:tx>
          <c:invertIfNegative val="0"/>
          <c:dPt>
            <c:idx val="1"/>
            <c:invertIfNegative val="0"/>
            <c:bubble3D val="0"/>
            <c:spPr>
              <a:solidFill>
                <a:srgbClr val="92D050"/>
              </a:solidFill>
            </c:spPr>
            <c:extLst xmlns:c16r2="http://schemas.microsoft.com/office/drawing/2015/06/chart">
              <c:ext xmlns:c16="http://schemas.microsoft.com/office/drawing/2014/chart" uri="{C3380CC4-5D6E-409C-BE32-E72D297353CC}">
                <c16:uniqueId val="{00000001-2B20-4320-AAA5-8B24F9B7C475}"/>
              </c:ext>
            </c:extLst>
          </c:dPt>
          <c:dPt>
            <c:idx val="2"/>
            <c:invertIfNegative val="0"/>
            <c:bubble3D val="0"/>
            <c:spPr>
              <a:solidFill>
                <a:srgbClr val="C00000"/>
              </a:solidFill>
            </c:spPr>
            <c:extLst xmlns:c16r2="http://schemas.microsoft.com/office/drawing/2015/06/chart">
              <c:ext xmlns:c16="http://schemas.microsoft.com/office/drawing/2014/chart" uri="{C3380CC4-5D6E-409C-BE32-E72D297353CC}">
                <c16:uniqueId val="{00000002-2B20-4320-AAA5-8B24F9B7C475}"/>
              </c:ext>
            </c:extLst>
          </c:dPt>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FBM!$EN$640:$EP$640</c:f>
              <c:strCache>
                <c:ptCount val="3"/>
                <c:pt idx="0">
                  <c:v>Tasa Aprobacion</c:v>
                </c:pt>
                <c:pt idx="1">
                  <c:v>Tasa Deserción</c:v>
                </c:pt>
                <c:pt idx="2">
                  <c:v>Tasa Reprobación</c:v>
                </c:pt>
              </c:strCache>
            </c:strRef>
          </c:cat>
          <c:val>
            <c:numRef>
              <c:f>FBM!$EN$641:$EP$641</c:f>
              <c:numCache>
                <c:formatCode>0.00%</c:formatCode>
                <c:ptCount val="3"/>
                <c:pt idx="0">
                  <c:v>0.88496583143507968</c:v>
                </c:pt>
                <c:pt idx="1">
                  <c:v>1.5945330296127564E-2</c:v>
                </c:pt>
                <c:pt idx="2">
                  <c:v>0.11503416856492032</c:v>
                </c:pt>
              </c:numCache>
            </c:numRef>
          </c:val>
          <c:extLst xmlns:c16r2="http://schemas.microsoft.com/office/drawing/2015/06/chart">
            <c:ext xmlns:c16="http://schemas.microsoft.com/office/drawing/2014/chart" uri="{C3380CC4-5D6E-409C-BE32-E72D297353CC}">
              <c16:uniqueId val="{00000006-2B20-4320-AAA5-8B24F9B7C475}"/>
            </c:ext>
          </c:extLst>
        </c:ser>
        <c:dLbls>
          <c:dLblPos val="outEnd"/>
          <c:showLegendKey val="0"/>
          <c:showVal val="1"/>
          <c:showCatName val="0"/>
          <c:showSerName val="0"/>
          <c:showPercent val="0"/>
          <c:showBubbleSize val="0"/>
        </c:dLbls>
        <c:gapWidth val="150"/>
        <c:axId val="498183712"/>
        <c:axId val="498184104"/>
      </c:barChart>
      <c:catAx>
        <c:axId val="498183712"/>
        <c:scaling>
          <c:orientation val="minMax"/>
        </c:scaling>
        <c:delete val="0"/>
        <c:axPos val="b"/>
        <c:numFmt formatCode="General" sourceLinked="0"/>
        <c:majorTickMark val="out"/>
        <c:minorTickMark val="none"/>
        <c:tickLblPos val="nextTo"/>
        <c:txPr>
          <a:bodyPr/>
          <a:lstStyle/>
          <a:p>
            <a:pPr>
              <a:defRPr b="1"/>
            </a:pPr>
            <a:endParaRPr lang="es-ES"/>
          </a:p>
        </c:txPr>
        <c:crossAx val="498184104"/>
        <c:crosses val="autoZero"/>
        <c:auto val="1"/>
        <c:lblAlgn val="ctr"/>
        <c:lblOffset val="100"/>
        <c:noMultiLvlLbl val="0"/>
      </c:catAx>
      <c:valAx>
        <c:axId val="498184104"/>
        <c:scaling>
          <c:orientation val="minMax"/>
          <c:max val="1"/>
          <c:min val="0"/>
        </c:scaling>
        <c:delete val="0"/>
        <c:axPos val="l"/>
        <c:majorGridlines>
          <c:spPr>
            <a:ln>
              <a:gradFill>
                <a:gsLst>
                  <a:gs pos="0">
                    <a:srgbClr val="E6DCAC"/>
                  </a:gs>
                  <a:gs pos="12000">
                    <a:srgbClr val="E6D78A"/>
                  </a:gs>
                  <a:gs pos="30000">
                    <a:srgbClr val="C7AC4C"/>
                  </a:gs>
                  <a:gs pos="45000">
                    <a:srgbClr val="E6D78A"/>
                  </a:gs>
                  <a:gs pos="77000">
                    <a:srgbClr val="C7AC4C"/>
                  </a:gs>
                  <a:gs pos="100000">
                    <a:srgbClr val="E6DCAC"/>
                  </a:gs>
                </a:gsLst>
                <a:lin ang="5400000" scaled="0"/>
              </a:gradFill>
            </a:ln>
          </c:spPr>
        </c:majorGridlines>
        <c:numFmt formatCode="0.00%" sourceLinked="1"/>
        <c:majorTickMark val="out"/>
        <c:minorTickMark val="none"/>
        <c:tickLblPos val="high"/>
        <c:spPr>
          <a:ln>
            <a:solidFill>
              <a:schemeClr val="bg1">
                <a:lumMod val="50000"/>
              </a:schemeClr>
            </a:solidFill>
          </a:ln>
        </c:spPr>
        <c:txPr>
          <a:bodyPr/>
          <a:lstStyle/>
          <a:p>
            <a:pPr>
              <a:defRPr>
                <a:solidFill>
                  <a:schemeClr val="bg1">
                    <a:lumMod val="50000"/>
                  </a:schemeClr>
                </a:solidFill>
              </a:defRPr>
            </a:pPr>
            <a:endParaRPr lang="es-ES"/>
          </a:p>
        </c:txPr>
        <c:crossAx val="498183712"/>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6818088363954506"/>
          <c:y val="5.5555555555555552E-2"/>
          <c:w val="0.53888888888888886"/>
          <c:h val="0.89814814814814814"/>
        </c:manualLayout>
      </c:layout>
      <c:doughnutChart>
        <c:varyColors val="1"/>
        <c:ser>
          <c:idx val="0"/>
          <c:order val="0"/>
          <c:tx>
            <c:strRef>
              <c:f>FBM!$EN$648</c:f>
              <c:strCache>
                <c:ptCount val="1"/>
                <c:pt idx="0">
                  <c:v>Tasa Aprobación</c:v>
                </c:pt>
              </c:strCache>
            </c:strRef>
          </c:tx>
          <c:explosion val="25"/>
          <c:dLbls>
            <c:spPr>
              <a:noFill/>
              <a:ln>
                <a:noFill/>
              </a:ln>
              <a:effectLst/>
            </c:spPr>
            <c:txPr>
              <a:bodyPr/>
              <a:lstStyle/>
              <a:p>
                <a:pPr>
                  <a:defRPr b="1">
                    <a:solidFill>
                      <a:schemeClr val="bg1"/>
                    </a:solidFill>
                  </a:defRPr>
                </a:pPr>
                <a:endParaRPr lang="es-ES"/>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15:layout/>
              </c:ext>
            </c:extLst>
          </c:dLbls>
          <c:cat>
            <c:strRef>
              <c:f>FBM!$EM$649:$EM$654</c:f>
              <c:strCache>
                <c:ptCount val="6"/>
                <c:pt idx="0">
                  <c:v>Transición</c:v>
                </c:pt>
                <c:pt idx="1">
                  <c:v>Primaria</c:v>
                </c:pt>
                <c:pt idx="2">
                  <c:v>Secundaria</c:v>
                </c:pt>
                <c:pt idx="3">
                  <c:v>Media</c:v>
                </c:pt>
                <c:pt idx="4">
                  <c:v>Básica</c:v>
                </c:pt>
                <c:pt idx="5">
                  <c:v>Total</c:v>
                </c:pt>
              </c:strCache>
            </c:strRef>
          </c:cat>
          <c:val>
            <c:numRef>
              <c:f>FBM!$EN$649:$EN$654</c:f>
              <c:numCache>
                <c:formatCode>0.00%</c:formatCode>
                <c:ptCount val="6"/>
                <c:pt idx="0">
                  <c:v>1</c:v>
                </c:pt>
                <c:pt idx="1">
                  <c:v>0.95321637426900585</c:v>
                </c:pt>
                <c:pt idx="2">
                  <c:v>0.8492753623188406</c:v>
                </c:pt>
                <c:pt idx="3">
                  <c:v>0.83478260869565213</c:v>
                </c:pt>
                <c:pt idx="4">
                  <c:v>0.86040000000000005</c:v>
                </c:pt>
                <c:pt idx="5">
                  <c:v>0.9093185863208747</c:v>
                </c:pt>
              </c:numCache>
            </c:numRef>
          </c:val>
          <c:extLst xmlns:c16r2="http://schemas.microsoft.com/office/drawing/2015/06/chart">
            <c:ext xmlns:c16="http://schemas.microsoft.com/office/drawing/2014/chart" uri="{C3380CC4-5D6E-409C-BE32-E72D297353CC}">
              <c16:uniqueId val="{00000000-D462-4B96-BA07-16A04828CCF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5858398950131234"/>
          <c:y val="0.17940398075240596"/>
          <c:w val="0.22474934383202103"/>
          <c:h val="0.6735994459025954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8.5744908896034297E-3"/>
          <c:y val="1.845444059976932E-2"/>
          <c:w val="0.99142550911039662"/>
          <c:h val="0.80965770282174931"/>
        </c:manualLayout>
      </c:layout>
      <c:bar3DChart>
        <c:barDir val="col"/>
        <c:grouping val="clustered"/>
        <c:varyColors val="0"/>
        <c:ser>
          <c:idx val="0"/>
          <c:order val="0"/>
          <c:tx>
            <c:strRef>
              <c:f>FBM!$EI$681</c:f>
              <c:strCache>
                <c:ptCount val="1"/>
                <c:pt idx="0">
                  <c:v>Córdoba</c:v>
                </c:pt>
              </c:strCache>
            </c:strRef>
          </c:tx>
          <c:spPr>
            <a:solidFill>
              <a:schemeClr val="accent3"/>
            </a:solidFill>
          </c:spPr>
          <c:invertIfNegative val="0"/>
          <c:dLbls>
            <c:dLbl>
              <c:idx val="0"/>
              <c:layout>
                <c:manualLayout>
                  <c:x val="-2.050363039967436E-3"/>
                  <c:y val="0.2083333333333333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8F6-4846-993A-97EF6970AF57}"/>
                </c:ext>
                <c:ext xmlns:c15="http://schemas.microsoft.com/office/drawing/2012/chart" uri="{CE6537A1-D6FC-4f65-9D91-7224C49458BB}">
                  <c15:layout/>
                </c:ext>
              </c:extLst>
            </c:dLbl>
            <c:dLbl>
              <c:idx val="1"/>
              <c:layout>
                <c:manualLayout>
                  <c:x val="0"/>
                  <c:y val="0.1527777777777777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8F6-4846-993A-97EF6970AF57}"/>
                </c:ext>
                <c:ext xmlns:c15="http://schemas.microsoft.com/office/drawing/2012/chart" uri="{CE6537A1-D6FC-4f65-9D91-7224C49458BB}">
                  <c15:layout/>
                </c:ext>
              </c:extLst>
            </c:dLbl>
            <c:dLbl>
              <c:idx val="2"/>
              <c:layout>
                <c:manualLayout>
                  <c:x val="7.0763057941020211E-4"/>
                  <c:y val="0.12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8F6-4846-993A-97EF6970AF57}"/>
                </c:ext>
                <c:ext xmlns:c15="http://schemas.microsoft.com/office/drawing/2012/chart" uri="{CE6537A1-D6FC-4f65-9D91-7224C49458BB}">
                  <c15:layout/>
                </c:ext>
              </c:extLst>
            </c:dLbl>
            <c:dLbl>
              <c:idx val="3"/>
              <c:layout>
                <c:manualLayout>
                  <c:x val="1.2943095104048549E-3"/>
                  <c:y val="0.1527777777777777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8F6-4846-993A-97EF6970AF57}"/>
                </c:ext>
                <c:ext xmlns:c15="http://schemas.microsoft.com/office/drawing/2012/chart" uri="{CE6537A1-D6FC-4f65-9D91-7224C49458BB}">
                  <c15:layout/>
                </c:ext>
              </c:extLst>
            </c:dLbl>
            <c:dLbl>
              <c:idx val="4"/>
              <c:layout>
                <c:manualLayout>
                  <c:x val="6.1089040607084232E-4"/>
                  <c:y val="0.1574074074074074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8F6-4846-993A-97EF6970AF57}"/>
                </c:ext>
                <c:ext xmlns:c15="http://schemas.microsoft.com/office/drawing/2012/chart" uri="{CE6537A1-D6FC-4f65-9D91-7224C49458BB}">
                  <c15:layout/>
                </c:ext>
              </c:extLst>
            </c:dLbl>
            <c:spPr>
              <a:noFill/>
              <a:ln>
                <a:noFill/>
              </a:ln>
              <a:effectLst/>
            </c:spPr>
            <c:txPr>
              <a:bodyPr/>
              <a:lstStyle/>
              <a:p>
                <a:pPr>
                  <a:defRPr b="1">
                    <a:solidFill>
                      <a:sysClr val="windowText" lastClr="000000"/>
                    </a:solidFill>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FBM!$EH$682:$EH$686</c:f>
              <c:strCache>
                <c:ptCount val="5"/>
                <c:pt idx="0">
                  <c:v>Lectura Crítica</c:v>
                </c:pt>
                <c:pt idx="1">
                  <c:v>Matemática</c:v>
                </c:pt>
                <c:pt idx="2">
                  <c:v>Sociales y Ciudadanía</c:v>
                </c:pt>
                <c:pt idx="3">
                  <c:v>Ciencias Naturales</c:v>
                </c:pt>
                <c:pt idx="4">
                  <c:v>Inglés</c:v>
                </c:pt>
              </c:strCache>
            </c:strRef>
          </c:cat>
          <c:val>
            <c:numRef>
              <c:f>FBM!$EI$682:$EI$686</c:f>
              <c:numCache>
                <c:formatCode>General</c:formatCode>
                <c:ptCount val="5"/>
                <c:pt idx="0">
                  <c:v>50.71</c:v>
                </c:pt>
                <c:pt idx="1">
                  <c:v>53.18</c:v>
                </c:pt>
                <c:pt idx="2">
                  <c:v>44.2</c:v>
                </c:pt>
                <c:pt idx="3">
                  <c:v>47.69</c:v>
                </c:pt>
                <c:pt idx="4">
                  <c:v>49.56</c:v>
                </c:pt>
              </c:numCache>
            </c:numRef>
          </c:val>
          <c:extLst xmlns:c16r2="http://schemas.microsoft.com/office/drawing/2015/06/chart">
            <c:ext xmlns:c16="http://schemas.microsoft.com/office/drawing/2014/chart" uri="{C3380CC4-5D6E-409C-BE32-E72D297353CC}">
              <c16:uniqueId val="{00000005-78F6-4846-993A-97EF6970AF57}"/>
            </c:ext>
          </c:extLst>
        </c:ser>
        <c:ser>
          <c:idx val="1"/>
          <c:order val="1"/>
          <c:tx>
            <c:strRef>
              <c:f>FBM!$EJ$681</c:f>
              <c:strCache>
                <c:ptCount val="1"/>
                <c:pt idx="0">
                  <c:v>Nacional</c:v>
                </c:pt>
              </c:strCache>
            </c:strRef>
          </c:tx>
          <c:invertIfNegative val="0"/>
          <c:dLbls>
            <c:dLbl>
              <c:idx val="0"/>
              <c:layout>
                <c:manualLayout>
                  <c:x val="-8.0447647971496007E-4"/>
                  <c:y val="0.2407403762029746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8F6-4846-993A-97EF6970AF57}"/>
                </c:ext>
                <c:ext xmlns:c15="http://schemas.microsoft.com/office/drawing/2012/chart" uri="{CE6537A1-D6FC-4f65-9D91-7224C49458BB}">
                  <c15:layout/>
                </c:ext>
              </c:extLst>
            </c:dLbl>
            <c:dLbl>
              <c:idx val="1"/>
              <c:layout>
                <c:manualLayout>
                  <c:x val="1.1975693370654952E-3"/>
                  <c:y val="0.1527777777777776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8F6-4846-993A-97EF6970AF57}"/>
                </c:ext>
                <c:ext xmlns:c15="http://schemas.microsoft.com/office/drawing/2012/chart" uri="{CE6537A1-D6FC-4f65-9D91-7224C49458BB}">
                  <c15:layout/>
                </c:ext>
              </c:extLst>
            </c:dLbl>
            <c:dLbl>
              <c:idx val="2"/>
              <c:layout>
                <c:manualLayout>
                  <c:x val="1.1733578619893058E-3"/>
                  <c:y val="0.143518518518518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8F6-4846-993A-97EF6970AF57}"/>
                </c:ext>
                <c:ext xmlns:c15="http://schemas.microsoft.com/office/drawing/2012/chart" uri="{CE6537A1-D6FC-4f65-9D91-7224C49458BB}">
                  <c15:layout/>
                </c:ext>
              </c:extLst>
            </c:dLbl>
            <c:dLbl>
              <c:idx val="3"/>
              <c:layout>
                <c:manualLayout>
                  <c:x val="-1.2095164841554927E-4"/>
                  <c:y val="0.2037037037037036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78F6-4846-993A-97EF6970AF57}"/>
                </c:ext>
                <c:ext xmlns:c15="http://schemas.microsoft.com/office/drawing/2012/chart" uri="{CE6537A1-D6FC-4f65-9D91-7224C49458BB}">
                  <c15:layout/>
                </c:ext>
              </c:extLst>
            </c:dLbl>
            <c:dLbl>
              <c:idx val="4"/>
              <c:layout>
                <c:manualLayout>
                  <c:x val="5.1415023273148263E-4"/>
                  <c:y val="0.1712962962962963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78F6-4846-993A-97EF6970AF57}"/>
                </c:ext>
                <c:ext xmlns:c15="http://schemas.microsoft.com/office/drawing/2012/chart" uri="{CE6537A1-D6FC-4f65-9D91-7224C49458BB}">
                  <c15:layout/>
                </c:ext>
              </c:extLst>
            </c:dLbl>
            <c:spPr>
              <a:noFill/>
              <a:ln>
                <a:noFill/>
              </a:ln>
              <a:effectLst/>
            </c:spPr>
            <c:txPr>
              <a:bodyPr/>
              <a:lstStyle/>
              <a:p>
                <a:pPr>
                  <a:defRPr b="1">
                    <a:solidFill>
                      <a:schemeClr val="bg1"/>
                    </a:solidFill>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FBM!$EH$682:$EH$686</c:f>
              <c:strCache>
                <c:ptCount val="5"/>
                <c:pt idx="0">
                  <c:v>Lectura Crítica</c:v>
                </c:pt>
                <c:pt idx="1">
                  <c:v>Matemática</c:v>
                </c:pt>
                <c:pt idx="2">
                  <c:v>Sociales y Ciudadanía</c:v>
                </c:pt>
                <c:pt idx="3">
                  <c:v>Ciencias Naturales</c:v>
                </c:pt>
                <c:pt idx="4">
                  <c:v>Inglés</c:v>
                </c:pt>
              </c:strCache>
            </c:strRef>
          </c:cat>
          <c:val>
            <c:numRef>
              <c:f>FBM!$EJ$682:$EJ$686</c:f>
              <c:numCache>
                <c:formatCode>General</c:formatCode>
                <c:ptCount val="5"/>
                <c:pt idx="0">
                  <c:v>54.29</c:v>
                </c:pt>
                <c:pt idx="1">
                  <c:v>51.57</c:v>
                </c:pt>
                <c:pt idx="2">
                  <c:v>51.4</c:v>
                </c:pt>
                <c:pt idx="3">
                  <c:v>52.49</c:v>
                </c:pt>
                <c:pt idx="4">
                  <c:v>50.75</c:v>
                </c:pt>
              </c:numCache>
            </c:numRef>
          </c:val>
          <c:extLst xmlns:c16r2="http://schemas.microsoft.com/office/drawing/2015/06/chart">
            <c:ext xmlns:c16="http://schemas.microsoft.com/office/drawing/2014/chart" uri="{C3380CC4-5D6E-409C-BE32-E72D297353CC}">
              <c16:uniqueId val="{0000000B-78F6-4846-993A-97EF6970AF57}"/>
            </c:ext>
          </c:extLst>
        </c:ser>
        <c:dLbls>
          <c:showLegendKey val="0"/>
          <c:showVal val="0"/>
          <c:showCatName val="0"/>
          <c:showSerName val="0"/>
          <c:showPercent val="0"/>
          <c:showBubbleSize val="0"/>
        </c:dLbls>
        <c:gapWidth val="150"/>
        <c:shape val="box"/>
        <c:axId val="498562872"/>
        <c:axId val="498563264"/>
        <c:axId val="0"/>
      </c:bar3DChart>
      <c:catAx>
        <c:axId val="498562872"/>
        <c:scaling>
          <c:orientation val="minMax"/>
        </c:scaling>
        <c:delete val="0"/>
        <c:axPos val="b"/>
        <c:numFmt formatCode="General" sourceLinked="0"/>
        <c:majorTickMark val="out"/>
        <c:minorTickMark val="none"/>
        <c:tickLblPos val="nextTo"/>
        <c:crossAx val="498563264"/>
        <c:crosses val="autoZero"/>
        <c:auto val="1"/>
        <c:lblAlgn val="ctr"/>
        <c:lblOffset val="100"/>
        <c:noMultiLvlLbl val="0"/>
      </c:catAx>
      <c:valAx>
        <c:axId val="498563264"/>
        <c:scaling>
          <c:orientation val="minMax"/>
        </c:scaling>
        <c:delete val="1"/>
        <c:axPos val="l"/>
        <c:numFmt formatCode="General" sourceLinked="1"/>
        <c:majorTickMark val="out"/>
        <c:minorTickMark val="none"/>
        <c:tickLblPos val="nextTo"/>
        <c:crossAx val="498562872"/>
        <c:crosses val="autoZero"/>
        <c:crossBetween val="between"/>
      </c:valAx>
    </c:plotArea>
    <c:legend>
      <c:legendPos val="r"/>
      <c:layout>
        <c:manualLayout>
          <c:xMode val="edge"/>
          <c:yMode val="edge"/>
          <c:x val="0.2667448955244231"/>
          <c:y val="1.3473921296170146E-3"/>
          <c:w val="0.30438507686539185"/>
          <c:h val="9.3037263075679541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7.1645954836867448E-2"/>
          <c:y val="5.0925925925925923E-2"/>
          <c:w val="0.88876640419947506"/>
          <c:h val="0.83772382618839314"/>
        </c:manualLayout>
      </c:layout>
      <c:barChart>
        <c:barDir val="bar"/>
        <c:grouping val="stacked"/>
        <c:varyColors val="0"/>
        <c:ser>
          <c:idx val="0"/>
          <c:order val="0"/>
          <c:tx>
            <c:strRef>
              <c:f>FBM!$EK$772</c:f>
              <c:strCache>
                <c:ptCount val="1"/>
                <c:pt idx="0">
                  <c:v>Total</c:v>
                </c:pt>
              </c:strCache>
            </c:strRef>
          </c:tx>
          <c:invertIfNegative val="0"/>
          <c:dLbls>
            <c:spPr>
              <a:noFill/>
              <a:ln>
                <a:noFill/>
              </a:ln>
              <a:effectLst/>
            </c:spPr>
            <c:txPr>
              <a:bodyPr/>
              <a:lstStyle/>
              <a:p>
                <a:pPr>
                  <a:defRPr b="1">
                    <a:solidFill>
                      <a:schemeClr val="bg1"/>
                    </a:solidFill>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FBM!$EL$771:$EW$771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FBM!$EL$772:$EW$772</c:f>
              <c:numCache>
                <c:formatCode>#,##0.00</c:formatCode>
                <c:ptCount val="12"/>
                <c:pt idx="0">
                  <c:v>79.209999999999994</c:v>
                </c:pt>
                <c:pt idx="1">
                  <c:v>80.33</c:v>
                </c:pt>
                <c:pt idx="2">
                  <c:v>96.82</c:v>
                </c:pt>
                <c:pt idx="3">
                  <c:v>96.71</c:v>
                </c:pt>
                <c:pt idx="4">
                  <c:v>82.48</c:v>
                </c:pt>
                <c:pt idx="5">
                  <c:v>82.25</c:v>
                </c:pt>
                <c:pt idx="6">
                  <c:v>81.61</c:v>
                </c:pt>
                <c:pt idx="7">
                  <c:v>100</c:v>
                </c:pt>
                <c:pt idx="8">
                  <c:v>69.099999999999994</c:v>
                </c:pt>
                <c:pt idx="9" formatCode="General">
                  <c:v>78.83</c:v>
                </c:pt>
                <c:pt idx="10" formatCode="General">
                  <c:v>94.32</c:v>
                </c:pt>
                <c:pt idx="11" formatCode="General">
                  <c:v>93.88</c:v>
                </c:pt>
              </c:numCache>
            </c:numRef>
          </c:val>
          <c:extLst xmlns:c16r2="http://schemas.microsoft.com/office/drawing/2015/06/chart">
            <c:ext xmlns:c16="http://schemas.microsoft.com/office/drawing/2014/chart" uri="{C3380CC4-5D6E-409C-BE32-E72D297353CC}">
              <c16:uniqueId val="{00000000-A297-486D-ACEC-1D2F450AB676}"/>
            </c:ext>
          </c:extLst>
        </c:ser>
        <c:ser>
          <c:idx val="1"/>
          <c:order val="1"/>
          <c:tx>
            <c:strRef>
              <c:f>FBM!$EK$773</c:f>
              <c:strCache>
                <c:ptCount val="1"/>
                <c:pt idx="0">
                  <c:v>Urbana</c:v>
                </c:pt>
              </c:strCache>
            </c:strRef>
          </c:tx>
          <c:invertIfNegative val="0"/>
          <c:dLbls>
            <c:spPr>
              <a:noFill/>
              <a:ln>
                <a:noFill/>
              </a:ln>
              <a:effectLst/>
            </c:spPr>
            <c:txPr>
              <a:bodyPr/>
              <a:lstStyle/>
              <a:p>
                <a:pPr>
                  <a:defRPr b="1">
                    <a:solidFill>
                      <a:schemeClr val="bg1"/>
                    </a:solidFill>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FBM!$EL$771:$EW$771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FBM!$EL$773:$EW$773</c:f>
              <c:numCache>
                <c:formatCode>#,##0.00</c:formatCode>
                <c:ptCount val="12"/>
                <c:pt idx="0">
                  <c:v>69.61</c:v>
                </c:pt>
                <c:pt idx="1">
                  <c:v>70.25</c:v>
                </c:pt>
                <c:pt idx="2">
                  <c:v>100</c:v>
                </c:pt>
                <c:pt idx="3">
                  <c:v>99.89</c:v>
                </c:pt>
                <c:pt idx="4">
                  <c:v>73.62</c:v>
                </c:pt>
                <c:pt idx="5">
                  <c:v>73.23</c:v>
                </c:pt>
                <c:pt idx="6">
                  <c:v>72.760000000000005</c:v>
                </c:pt>
                <c:pt idx="7">
                  <c:v>100</c:v>
                </c:pt>
                <c:pt idx="8">
                  <c:v>69.92</c:v>
                </c:pt>
                <c:pt idx="9" formatCode="General">
                  <c:v>100</c:v>
                </c:pt>
                <c:pt idx="10" formatCode="General">
                  <c:v>100</c:v>
                </c:pt>
                <c:pt idx="11" formatCode="General">
                  <c:v>99.9</c:v>
                </c:pt>
              </c:numCache>
            </c:numRef>
          </c:val>
          <c:extLst xmlns:c16r2="http://schemas.microsoft.com/office/drawing/2015/06/chart">
            <c:ext xmlns:c16="http://schemas.microsoft.com/office/drawing/2014/chart" uri="{C3380CC4-5D6E-409C-BE32-E72D297353CC}">
              <c16:uniqueId val="{00000001-A297-486D-ACEC-1D2F450AB676}"/>
            </c:ext>
          </c:extLst>
        </c:ser>
        <c:ser>
          <c:idx val="2"/>
          <c:order val="2"/>
          <c:tx>
            <c:strRef>
              <c:f>FBM!$EK$774</c:f>
              <c:strCache>
                <c:ptCount val="1"/>
                <c:pt idx="0">
                  <c:v>Rural</c:v>
                </c:pt>
              </c:strCache>
            </c:strRef>
          </c:tx>
          <c:invertIfNegative val="0"/>
          <c:dLbls>
            <c:spPr>
              <a:noFill/>
              <a:ln>
                <a:noFill/>
              </a:ln>
              <a:effectLst/>
            </c:spPr>
            <c:txPr>
              <a:bodyPr/>
              <a:lstStyle/>
              <a:p>
                <a:pPr>
                  <a:defRPr b="1">
                    <a:solidFill>
                      <a:schemeClr val="bg1"/>
                    </a:solidFill>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FBM!$EL$771:$EW$771</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FBM!$EL$774:$EW$774</c:f>
              <c:numCache>
                <c:formatCode>#,##0.00</c:formatCode>
                <c:ptCount val="12"/>
                <c:pt idx="0">
                  <c:v>99.82</c:v>
                </c:pt>
                <c:pt idx="1">
                  <c:v>99.67</c:v>
                </c:pt>
                <c:pt idx="2">
                  <c:v>92.27</c:v>
                </c:pt>
                <c:pt idx="3">
                  <c:v>92.27</c:v>
                </c:pt>
                <c:pt idx="4">
                  <c:v>98.83</c:v>
                </c:pt>
                <c:pt idx="5">
                  <c:v>98.84</c:v>
                </c:pt>
                <c:pt idx="6">
                  <c:v>97.71</c:v>
                </c:pt>
                <c:pt idx="7">
                  <c:v>100</c:v>
                </c:pt>
                <c:pt idx="8">
                  <c:v>29.63</c:v>
                </c:pt>
                <c:pt idx="9" formatCode="General">
                  <c:v>52.14</c:v>
                </c:pt>
                <c:pt idx="10" formatCode="General">
                  <c:v>87.86</c:v>
                </c:pt>
                <c:pt idx="11" formatCode="General">
                  <c:v>87.86</c:v>
                </c:pt>
              </c:numCache>
            </c:numRef>
          </c:val>
          <c:extLst xmlns:c16r2="http://schemas.microsoft.com/office/drawing/2015/06/chart">
            <c:ext xmlns:c16="http://schemas.microsoft.com/office/drawing/2014/chart" uri="{C3380CC4-5D6E-409C-BE32-E72D297353CC}">
              <c16:uniqueId val="{00000002-A297-486D-ACEC-1D2F450AB676}"/>
            </c:ext>
          </c:extLst>
        </c:ser>
        <c:dLbls>
          <c:showLegendKey val="0"/>
          <c:showVal val="0"/>
          <c:showCatName val="0"/>
          <c:showSerName val="0"/>
          <c:showPercent val="0"/>
          <c:showBubbleSize val="0"/>
        </c:dLbls>
        <c:gapWidth val="136"/>
        <c:overlap val="100"/>
        <c:axId val="498564048"/>
        <c:axId val="498564440"/>
      </c:barChart>
      <c:catAx>
        <c:axId val="498564048"/>
        <c:scaling>
          <c:orientation val="minMax"/>
        </c:scaling>
        <c:delete val="0"/>
        <c:axPos val="l"/>
        <c:majorGridlines>
          <c:spPr>
            <a:ln>
              <a:gradFill>
                <a:gsLst>
                  <a:gs pos="0">
                    <a:srgbClr val="FF3399"/>
                  </a:gs>
                  <a:gs pos="25000">
                    <a:srgbClr val="FF6633"/>
                  </a:gs>
                  <a:gs pos="50000">
                    <a:srgbClr val="FFFF00"/>
                  </a:gs>
                  <a:gs pos="75000">
                    <a:srgbClr val="01A78F"/>
                  </a:gs>
                  <a:gs pos="100000">
                    <a:srgbClr val="3366FF"/>
                  </a:gs>
                </a:gsLst>
                <a:lin ang="5400000" scaled="0"/>
              </a:gradFill>
            </a:ln>
          </c:spPr>
        </c:majorGridlines>
        <c:numFmt formatCode="General" sourceLinked="1"/>
        <c:majorTickMark val="out"/>
        <c:minorTickMark val="none"/>
        <c:tickLblPos val="nextTo"/>
        <c:spPr>
          <a:ln>
            <a:gradFill>
              <a:gsLst>
                <a:gs pos="0">
                  <a:srgbClr val="FF3399"/>
                </a:gs>
                <a:gs pos="25000">
                  <a:srgbClr val="FF6633"/>
                </a:gs>
                <a:gs pos="50000">
                  <a:srgbClr val="FFFF00"/>
                </a:gs>
                <a:gs pos="75000">
                  <a:srgbClr val="01A78F"/>
                </a:gs>
                <a:gs pos="100000">
                  <a:srgbClr val="3366FF"/>
                </a:gs>
              </a:gsLst>
              <a:lin ang="5400000" scaled="0"/>
            </a:gradFill>
          </a:ln>
        </c:spPr>
        <c:crossAx val="498564440"/>
        <c:crosses val="autoZero"/>
        <c:auto val="1"/>
        <c:lblAlgn val="ctr"/>
        <c:lblOffset val="100"/>
        <c:noMultiLvlLbl val="0"/>
      </c:catAx>
      <c:valAx>
        <c:axId val="498564440"/>
        <c:scaling>
          <c:orientation val="minMax"/>
          <c:max val="300"/>
        </c:scaling>
        <c:delete val="0"/>
        <c:axPos val="b"/>
        <c:numFmt formatCode="#,##0.00" sourceLinked="1"/>
        <c:majorTickMark val="out"/>
        <c:minorTickMark val="none"/>
        <c:tickLblPos val="high"/>
        <c:spPr>
          <a:ln>
            <a:gradFill>
              <a:gsLst>
                <a:gs pos="0">
                  <a:srgbClr val="FF3399"/>
                </a:gs>
                <a:gs pos="25000">
                  <a:srgbClr val="FF6633"/>
                </a:gs>
                <a:gs pos="50000">
                  <a:srgbClr val="FFFF00"/>
                </a:gs>
                <a:gs pos="75000">
                  <a:srgbClr val="01A78F"/>
                </a:gs>
                <a:gs pos="100000">
                  <a:srgbClr val="3366FF"/>
                </a:gs>
              </a:gsLst>
              <a:lin ang="5400000" scaled="0"/>
            </a:gradFill>
          </a:ln>
        </c:spPr>
        <c:crossAx val="498564048"/>
        <c:crosses val="autoZero"/>
        <c:crossBetween val="between"/>
      </c:valAx>
    </c:plotArea>
    <c:legend>
      <c:legendPos val="r"/>
      <c:layout>
        <c:manualLayout>
          <c:xMode val="edge"/>
          <c:yMode val="edge"/>
          <c:x val="3.0353478542454921E-2"/>
          <c:y val="0.95426518859589726"/>
          <c:w val="0.94654668166479194"/>
          <c:h val="3.5906801576092925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015507436570428"/>
          <c:y val="5.0925925925925923E-2"/>
          <c:w val="0.85706975033917865"/>
          <c:h val="0.81920530766987465"/>
        </c:manualLayout>
      </c:layout>
      <c:barChart>
        <c:barDir val="bar"/>
        <c:grouping val="stacked"/>
        <c:varyColors val="0"/>
        <c:ser>
          <c:idx val="0"/>
          <c:order val="0"/>
          <c:tx>
            <c:strRef>
              <c:f>FBM!$EK$764</c:f>
              <c:strCache>
                <c:ptCount val="1"/>
                <c:pt idx="0">
                  <c:v>Total</c:v>
                </c:pt>
              </c:strCache>
            </c:strRef>
          </c:tx>
          <c:spPr>
            <a:solidFill>
              <a:schemeClr val="bg2">
                <a:lumMod val="50000"/>
              </a:schemeClr>
            </a:solidFill>
          </c:spPr>
          <c:invertIfNegative val="0"/>
          <c:dLbls>
            <c:spPr>
              <a:noFill/>
              <a:ln>
                <a:noFill/>
              </a:ln>
              <a:effectLst/>
            </c:spPr>
            <c:txPr>
              <a:bodyPr/>
              <a:lstStyle/>
              <a:p>
                <a:pPr>
                  <a:defRPr b="1">
                    <a:solidFill>
                      <a:schemeClr val="bg1"/>
                    </a:solidFill>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FBM!$EL$763:$EW$763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FBM!$EL$764:$EW$764</c:f>
              <c:numCache>
                <c:formatCode>#,##0.00</c:formatCode>
                <c:ptCount val="12"/>
                <c:pt idx="0">
                  <c:v>47.48</c:v>
                </c:pt>
                <c:pt idx="1">
                  <c:v>45.91</c:v>
                </c:pt>
                <c:pt idx="2">
                  <c:v>58.86</c:v>
                </c:pt>
                <c:pt idx="3">
                  <c:v>58.19</c:v>
                </c:pt>
                <c:pt idx="4">
                  <c:v>46.16</c:v>
                </c:pt>
                <c:pt idx="5">
                  <c:v>45.84</c:v>
                </c:pt>
                <c:pt idx="6">
                  <c:v>45.38</c:v>
                </c:pt>
                <c:pt idx="7">
                  <c:v>52.97</c:v>
                </c:pt>
                <c:pt idx="8">
                  <c:v>44.18</c:v>
                </c:pt>
                <c:pt idx="9" formatCode="General">
                  <c:v>56.15</c:v>
                </c:pt>
                <c:pt idx="10" formatCode="General">
                  <c:v>53.56</c:v>
                </c:pt>
                <c:pt idx="11" formatCode="General">
                  <c:v>50.435000000000002</c:v>
                </c:pt>
              </c:numCache>
            </c:numRef>
          </c:val>
          <c:extLst xmlns:c16r2="http://schemas.microsoft.com/office/drawing/2015/06/chart">
            <c:ext xmlns:c16="http://schemas.microsoft.com/office/drawing/2014/chart" uri="{C3380CC4-5D6E-409C-BE32-E72D297353CC}">
              <c16:uniqueId val="{00000000-B0BE-4724-A503-7D7788854337}"/>
            </c:ext>
          </c:extLst>
        </c:ser>
        <c:ser>
          <c:idx val="1"/>
          <c:order val="1"/>
          <c:tx>
            <c:strRef>
              <c:f>FBM!$EK$765</c:f>
              <c:strCache>
                <c:ptCount val="1"/>
                <c:pt idx="0">
                  <c:v>Urbana</c:v>
                </c:pt>
              </c:strCache>
            </c:strRef>
          </c:tx>
          <c:spPr>
            <a:solidFill>
              <a:schemeClr val="accent2"/>
            </a:solidFill>
          </c:spPr>
          <c:invertIfNegative val="0"/>
          <c:dLbls>
            <c:spPr>
              <a:noFill/>
              <a:ln>
                <a:noFill/>
              </a:ln>
              <a:effectLst/>
            </c:spPr>
            <c:txPr>
              <a:bodyPr/>
              <a:lstStyle/>
              <a:p>
                <a:pPr>
                  <a:defRPr b="1">
                    <a:solidFill>
                      <a:schemeClr val="bg1"/>
                    </a:solidFill>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FBM!$EL$763:$EW$763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FBM!$EL$765:$EW$765</c:f>
              <c:numCache>
                <c:formatCode>#,##0.00</c:formatCode>
                <c:ptCount val="12"/>
                <c:pt idx="0">
                  <c:v>69.61</c:v>
                </c:pt>
                <c:pt idx="1">
                  <c:v>69.83</c:v>
                </c:pt>
                <c:pt idx="2">
                  <c:v>100</c:v>
                </c:pt>
                <c:pt idx="3">
                  <c:v>99.89</c:v>
                </c:pt>
                <c:pt idx="4">
                  <c:v>71.17</c:v>
                </c:pt>
                <c:pt idx="5">
                  <c:v>70.790000000000006</c:v>
                </c:pt>
                <c:pt idx="6">
                  <c:v>70.31</c:v>
                </c:pt>
                <c:pt idx="7">
                  <c:v>96.22</c:v>
                </c:pt>
                <c:pt idx="8">
                  <c:v>69.7</c:v>
                </c:pt>
                <c:pt idx="9" formatCode="General">
                  <c:v>100</c:v>
                </c:pt>
                <c:pt idx="10" formatCode="General">
                  <c:v>100</c:v>
                </c:pt>
                <c:pt idx="11" formatCode="General">
                  <c:v>99.9</c:v>
                </c:pt>
              </c:numCache>
            </c:numRef>
          </c:val>
          <c:extLst xmlns:c16r2="http://schemas.microsoft.com/office/drawing/2015/06/chart">
            <c:ext xmlns:c16="http://schemas.microsoft.com/office/drawing/2014/chart" uri="{C3380CC4-5D6E-409C-BE32-E72D297353CC}">
              <c16:uniqueId val="{00000001-B0BE-4724-A503-7D7788854337}"/>
            </c:ext>
          </c:extLst>
        </c:ser>
        <c:ser>
          <c:idx val="2"/>
          <c:order val="2"/>
          <c:tx>
            <c:strRef>
              <c:f>FBM!$EK$766</c:f>
              <c:strCache>
                <c:ptCount val="1"/>
                <c:pt idx="0">
                  <c:v>Rural</c:v>
                </c:pt>
              </c:strCache>
            </c:strRef>
          </c:tx>
          <c:spPr>
            <a:solidFill>
              <a:srgbClr val="FFFF00"/>
            </a:solidFill>
          </c:spPr>
          <c:invertIfNegative val="0"/>
          <c:dLbls>
            <c:dLbl>
              <c:idx val="0"/>
              <c:layout>
                <c:manualLayout>
                  <c:x val="3.3333333333333333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E-4724-A503-7D7788854337}"/>
                </c:ext>
                <c:ext xmlns:c15="http://schemas.microsoft.com/office/drawing/2012/chart" uri="{CE6537A1-D6FC-4f65-9D91-7224C49458BB}">
                  <c15:layout/>
                </c:ext>
              </c:extLst>
            </c:dLbl>
            <c:dLbl>
              <c:idx val="1"/>
              <c:layout>
                <c:manualLayout>
                  <c:x val="3.0555555555555454E-2"/>
                  <c:y val="-8.4875562720133283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E-4724-A503-7D7788854337}"/>
                </c:ext>
                <c:ext xmlns:c15="http://schemas.microsoft.com/office/drawing/2012/chart" uri="{CE6537A1-D6FC-4f65-9D91-7224C49458BB}">
                  <c15:layout/>
                </c:ext>
              </c:extLst>
            </c:dLbl>
            <c:dLbl>
              <c:idx val="2"/>
              <c:layout>
                <c:manualLayout>
                  <c:x val="2.7777777777777776E-2"/>
                  <c:y val="-4.629629629629629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E-4724-A503-7D7788854337}"/>
                </c:ext>
                <c:ext xmlns:c15="http://schemas.microsoft.com/office/drawing/2012/chart" uri="{CE6537A1-D6FC-4f65-9D91-7224C49458BB}">
                  <c15:layout/>
                </c:ext>
              </c:extLst>
            </c:dLbl>
            <c:dLbl>
              <c:idx val="3"/>
              <c:layout>
                <c:manualLayout>
                  <c:x val="3.6111111111111011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E-4724-A503-7D7788854337}"/>
                </c:ext>
                <c:ext xmlns:c15="http://schemas.microsoft.com/office/drawing/2012/chart" uri="{CE6537A1-D6FC-4f65-9D91-7224C49458BB}">
                  <c15:layout/>
                </c:ext>
              </c:extLst>
            </c:dLbl>
            <c:dLbl>
              <c:idx val="4"/>
              <c:layout>
                <c:manualLayout>
                  <c:x val="3.3333333333333333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E-4724-A503-7D7788854337}"/>
                </c:ext>
                <c:ext xmlns:c15="http://schemas.microsoft.com/office/drawing/2012/chart" uri="{CE6537A1-D6FC-4f65-9D91-7224C49458BB}">
                  <c15:layout/>
                </c:ext>
              </c:extLst>
            </c:dLbl>
            <c:dLbl>
              <c:idx val="5"/>
              <c:layout>
                <c:manualLayout>
                  <c:x val="3.0555555555555454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0BE-4724-A503-7D7788854337}"/>
                </c:ext>
                <c:ext xmlns:c15="http://schemas.microsoft.com/office/drawing/2012/chart" uri="{CE6537A1-D6FC-4f65-9D91-7224C49458BB}">
                  <c15:layout/>
                </c:ext>
              </c:extLst>
            </c:dLbl>
            <c:dLbl>
              <c:idx val="6"/>
              <c:layout>
                <c:manualLayout>
                  <c:x val="3.3333333333333229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B0BE-4724-A503-7D7788854337}"/>
                </c:ext>
                <c:ext xmlns:c15="http://schemas.microsoft.com/office/drawing/2012/chart" uri="{CE6537A1-D6FC-4f65-9D91-7224C49458BB}">
                  <c15:layout/>
                </c:ext>
              </c:extLst>
            </c:dLbl>
            <c:dLbl>
              <c:idx val="7"/>
              <c:layout>
                <c:manualLayout>
                  <c:x val="3.0555555555555454E-2"/>
                  <c:y val="-4.6296296296296294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B0BE-4724-A503-7D7788854337}"/>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FBM!$EL$763:$EW$763</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FBM!$EL$766:$EV$766</c:f>
              <c:numCache>
                <c:formatCode>#,##0.00</c:formatCode>
                <c:ptCount val="11"/>
                <c:pt idx="0">
                  <c:v>0</c:v>
                </c:pt>
                <c:pt idx="1">
                  <c:v>0</c:v>
                </c:pt>
                <c:pt idx="2">
                  <c:v>0</c:v>
                </c:pt>
                <c:pt idx="3">
                  <c:v>0</c:v>
                </c:pt>
                <c:pt idx="4">
                  <c:v>0</c:v>
                </c:pt>
                <c:pt idx="5">
                  <c:v>0</c:v>
                </c:pt>
                <c:pt idx="6">
                  <c:v>0</c:v>
                </c:pt>
                <c:pt idx="7">
                  <c:v>0</c:v>
                </c:pt>
                <c:pt idx="8">
                  <c:v>1.03</c:v>
                </c:pt>
                <c:pt idx="9" formatCode="General">
                  <c:v>1.04</c:v>
                </c:pt>
                <c:pt idx="10" formatCode="General">
                  <c:v>0.97</c:v>
                </c:pt>
              </c:numCache>
            </c:numRef>
          </c:val>
          <c:extLst xmlns:c16r2="http://schemas.microsoft.com/office/drawing/2015/06/chart">
            <c:ext xmlns:c16="http://schemas.microsoft.com/office/drawing/2014/chart" uri="{C3380CC4-5D6E-409C-BE32-E72D297353CC}">
              <c16:uniqueId val="{0000000A-B0BE-4724-A503-7D7788854337}"/>
            </c:ext>
          </c:extLst>
        </c:ser>
        <c:dLbls>
          <c:showLegendKey val="0"/>
          <c:showVal val="0"/>
          <c:showCatName val="0"/>
          <c:showSerName val="0"/>
          <c:showPercent val="0"/>
          <c:showBubbleSize val="0"/>
        </c:dLbls>
        <c:gapWidth val="113"/>
        <c:overlap val="100"/>
        <c:axId val="498565224"/>
        <c:axId val="498565616"/>
      </c:barChart>
      <c:catAx>
        <c:axId val="498565224"/>
        <c:scaling>
          <c:orientation val="minMax"/>
        </c:scaling>
        <c:delete val="0"/>
        <c:axPos val="l"/>
        <c:numFmt formatCode="General" sourceLinked="1"/>
        <c:majorTickMark val="out"/>
        <c:minorTickMark val="none"/>
        <c:tickLblPos val="nextTo"/>
        <c:crossAx val="498565616"/>
        <c:crosses val="autoZero"/>
        <c:auto val="1"/>
        <c:lblAlgn val="ctr"/>
        <c:lblOffset val="100"/>
        <c:noMultiLvlLbl val="0"/>
      </c:catAx>
      <c:valAx>
        <c:axId val="498565616"/>
        <c:scaling>
          <c:orientation val="minMax"/>
          <c:max val="200"/>
        </c:scaling>
        <c:delete val="0"/>
        <c:axPos val="b"/>
        <c:numFmt formatCode="#,##0.00" sourceLinked="1"/>
        <c:majorTickMark val="out"/>
        <c:minorTickMark val="none"/>
        <c:tickLblPos val="high"/>
        <c:crossAx val="498565224"/>
        <c:crosses val="autoZero"/>
        <c:crossBetween val="between"/>
      </c:valAx>
    </c:plotArea>
    <c:legend>
      <c:legendPos val="r"/>
      <c:layout>
        <c:manualLayout>
          <c:xMode val="edge"/>
          <c:yMode val="edge"/>
          <c:x val="8.4037620297462944E-3"/>
          <c:y val="0.94871680410027481"/>
          <c:w val="0.95293126403222217"/>
          <c:h val="5.1283195899725138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2116907261592301"/>
          <c:y val="3.2882035578885971E-2"/>
          <c:w val="0.87056802274715672"/>
          <c:h val="0.75854549431321083"/>
        </c:manualLayout>
      </c:layout>
      <c:barChart>
        <c:barDir val="col"/>
        <c:grouping val="stacked"/>
        <c:varyColors val="0"/>
        <c:ser>
          <c:idx val="0"/>
          <c:order val="0"/>
          <c:tx>
            <c:strRef>
              <c:f>FBM!$EK$778</c:f>
              <c:strCache>
                <c:ptCount val="1"/>
                <c:pt idx="0">
                  <c:v>Total</c:v>
                </c:pt>
              </c:strCache>
            </c:strRef>
          </c:tx>
          <c:invertIfNegative val="0"/>
          <c:dLbls>
            <c:spPr>
              <a:noFill/>
              <a:ln>
                <a:noFill/>
              </a:ln>
              <a:effectLst/>
            </c:spPr>
            <c:txPr>
              <a:bodyPr/>
              <a:lstStyle/>
              <a:p>
                <a:pPr>
                  <a:defRPr sz="900" b="1">
                    <a:solidFill>
                      <a:schemeClr val="bg1"/>
                    </a:solidFill>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FBM!$EM$777:$EW$777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FBM!$EM$778:$EW$778</c:f>
              <c:numCache>
                <c:formatCode>#,##0.00</c:formatCode>
                <c:ptCount val="11"/>
                <c:pt idx="0">
                  <c:v>46.69</c:v>
                </c:pt>
                <c:pt idx="1">
                  <c:v>58.86</c:v>
                </c:pt>
                <c:pt idx="2">
                  <c:v>51.61</c:v>
                </c:pt>
                <c:pt idx="3">
                  <c:v>40.159999999999997</c:v>
                </c:pt>
                <c:pt idx="4">
                  <c:v>39.78</c:v>
                </c:pt>
                <c:pt idx="5">
                  <c:v>39.58</c:v>
                </c:pt>
                <c:pt idx="6">
                  <c:v>42.64</c:v>
                </c:pt>
                <c:pt idx="7">
                  <c:v>34.619999999999997</c:v>
                </c:pt>
                <c:pt idx="8" formatCode="General">
                  <c:v>55.61</c:v>
                </c:pt>
                <c:pt idx="9" formatCode="General">
                  <c:v>53.14</c:v>
                </c:pt>
                <c:pt idx="10" formatCode="General">
                  <c:v>49.95</c:v>
                </c:pt>
              </c:numCache>
            </c:numRef>
          </c:val>
          <c:extLst xmlns:c16r2="http://schemas.microsoft.com/office/drawing/2015/06/chart">
            <c:ext xmlns:c16="http://schemas.microsoft.com/office/drawing/2014/chart" uri="{C3380CC4-5D6E-409C-BE32-E72D297353CC}">
              <c16:uniqueId val="{00000000-79C1-42B2-A0A0-82E1F40A2F25}"/>
            </c:ext>
          </c:extLst>
        </c:ser>
        <c:ser>
          <c:idx val="1"/>
          <c:order val="1"/>
          <c:tx>
            <c:strRef>
              <c:f>FBM!$EK$779</c:f>
              <c:strCache>
                <c:ptCount val="1"/>
                <c:pt idx="0">
                  <c:v>Urbana</c:v>
                </c:pt>
              </c:strCache>
            </c:strRef>
          </c:tx>
          <c:invertIfNegative val="0"/>
          <c:dLbls>
            <c:spPr>
              <a:noFill/>
              <a:ln>
                <a:noFill/>
              </a:ln>
              <a:effectLst/>
            </c:spPr>
            <c:txPr>
              <a:bodyPr/>
              <a:lstStyle/>
              <a:p>
                <a:pPr>
                  <a:defRPr sz="900" b="1">
                    <a:solidFill>
                      <a:schemeClr val="bg1"/>
                    </a:solidFill>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FBM!$EM$777:$EW$777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FBM!$EM$779:$EW$779</c:f>
              <c:numCache>
                <c:formatCode>#,##0.00</c:formatCode>
                <c:ptCount val="11"/>
                <c:pt idx="0">
                  <c:v>70.17</c:v>
                </c:pt>
                <c:pt idx="1">
                  <c:v>100</c:v>
                </c:pt>
                <c:pt idx="2">
                  <c:v>88.59</c:v>
                </c:pt>
                <c:pt idx="3">
                  <c:v>61.45</c:v>
                </c:pt>
                <c:pt idx="4">
                  <c:v>60.94</c:v>
                </c:pt>
                <c:pt idx="5">
                  <c:v>60.87</c:v>
                </c:pt>
                <c:pt idx="6">
                  <c:v>76.81</c:v>
                </c:pt>
                <c:pt idx="7">
                  <c:v>54.83</c:v>
                </c:pt>
                <c:pt idx="8" formatCode="General">
                  <c:v>99.79</c:v>
                </c:pt>
                <c:pt idx="9" formatCode="General">
                  <c:v>100</c:v>
                </c:pt>
                <c:pt idx="10" formatCode="General">
                  <c:v>99.9</c:v>
                </c:pt>
              </c:numCache>
            </c:numRef>
          </c:val>
          <c:extLst xmlns:c16r2="http://schemas.microsoft.com/office/drawing/2015/06/chart">
            <c:ext xmlns:c16="http://schemas.microsoft.com/office/drawing/2014/chart" uri="{C3380CC4-5D6E-409C-BE32-E72D297353CC}">
              <c16:uniqueId val="{00000001-79C1-42B2-A0A0-82E1F40A2F25}"/>
            </c:ext>
          </c:extLst>
        </c:ser>
        <c:ser>
          <c:idx val="2"/>
          <c:order val="2"/>
          <c:tx>
            <c:strRef>
              <c:f>FBM!$EK$780</c:f>
              <c:strCache>
                <c:ptCount val="1"/>
                <c:pt idx="0">
                  <c:v>Rural</c:v>
                </c:pt>
              </c:strCache>
            </c:strRef>
          </c:tx>
          <c:invertIfNegative val="0"/>
          <c:dLbls>
            <c:spPr>
              <a:noFill/>
              <a:ln>
                <a:noFill/>
              </a:ln>
              <a:effectLst/>
            </c:spPr>
            <c:txPr>
              <a:bodyPr/>
              <a:lstStyle/>
              <a:p>
                <a:pPr>
                  <a:defRPr sz="900" b="1">
                    <a:solidFill>
                      <a:schemeClr val="bg1"/>
                    </a:solidFill>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FBM!$EM$777:$EW$777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FBM!$EM$780:$EV$780</c:f>
              <c:numCache>
                <c:formatCode>#,##0.00</c:formatCode>
                <c:ptCount val="10"/>
                <c:pt idx="0">
                  <c:v>1.63</c:v>
                </c:pt>
                <c:pt idx="1">
                  <c:v>0</c:v>
                </c:pt>
                <c:pt idx="2">
                  <c:v>0</c:v>
                </c:pt>
                <c:pt idx="3">
                  <c:v>0.87</c:v>
                </c:pt>
                <c:pt idx="4">
                  <c:v>0.87</c:v>
                </c:pt>
                <c:pt idx="5">
                  <c:v>0.86</c:v>
                </c:pt>
                <c:pt idx="6">
                  <c:v>0.79</c:v>
                </c:pt>
                <c:pt idx="7">
                  <c:v>0</c:v>
                </c:pt>
                <c:pt idx="8" formatCode="General">
                  <c:v>0.26</c:v>
                </c:pt>
                <c:pt idx="9" formatCode="General">
                  <c:v>0.24</c:v>
                </c:pt>
              </c:numCache>
            </c:numRef>
          </c:val>
          <c:extLst xmlns:c16r2="http://schemas.microsoft.com/office/drawing/2015/06/chart">
            <c:ext xmlns:c16="http://schemas.microsoft.com/office/drawing/2014/chart" uri="{C3380CC4-5D6E-409C-BE32-E72D297353CC}">
              <c16:uniqueId val="{00000002-79C1-42B2-A0A0-82E1F40A2F25}"/>
            </c:ext>
          </c:extLst>
        </c:ser>
        <c:dLbls>
          <c:showLegendKey val="0"/>
          <c:showVal val="0"/>
          <c:showCatName val="0"/>
          <c:showSerName val="0"/>
          <c:showPercent val="0"/>
          <c:showBubbleSize val="0"/>
        </c:dLbls>
        <c:gapWidth val="64"/>
        <c:overlap val="100"/>
        <c:axId val="498566400"/>
        <c:axId val="498687968"/>
      </c:barChart>
      <c:catAx>
        <c:axId val="498566400"/>
        <c:scaling>
          <c:orientation val="minMax"/>
        </c:scaling>
        <c:delete val="0"/>
        <c:axPos val="b"/>
        <c:numFmt formatCode="General" sourceLinked="1"/>
        <c:majorTickMark val="out"/>
        <c:minorTickMark val="none"/>
        <c:tickLblPos val="nextTo"/>
        <c:crossAx val="498687968"/>
        <c:crosses val="autoZero"/>
        <c:auto val="1"/>
        <c:lblAlgn val="ctr"/>
        <c:lblOffset val="100"/>
        <c:noMultiLvlLbl val="0"/>
      </c:catAx>
      <c:valAx>
        <c:axId val="498687968"/>
        <c:scaling>
          <c:orientation val="minMax"/>
        </c:scaling>
        <c:delete val="0"/>
        <c:axPos val="l"/>
        <c:numFmt formatCode="#,##0.00" sourceLinked="1"/>
        <c:majorTickMark val="out"/>
        <c:minorTickMark val="none"/>
        <c:tickLblPos val="nextTo"/>
        <c:crossAx val="498566400"/>
        <c:crosses val="autoZero"/>
        <c:crossBetween val="between"/>
      </c:valAx>
    </c:plotArea>
    <c:legend>
      <c:legendPos val="r"/>
      <c:layout>
        <c:manualLayout>
          <c:xMode val="edge"/>
          <c:yMode val="edge"/>
          <c:x val="1.1181539807524059E-2"/>
          <c:y val="0.90683143773694952"/>
          <c:w val="0.98604068241469811"/>
          <c:h val="7.9855278506853297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4"/>
    </mc:Choice>
    <mc:Fallback>
      <c:style val="24"/>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0.129919072615923"/>
          <c:y val="5.1400554097404488E-2"/>
          <c:w val="0.86730314960629928"/>
          <c:h val="0.74832804360993332"/>
        </c:manualLayout>
      </c:layout>
      <c:bar3DChart>
        <c:barDir val="col"/>
        <c:grouping val="clustered"/>
        <c:varyColors val="0"/>
        <c:ser>
          <c:idx val="0"/>
          <c:order val="0"/>
          <c:invertIfNegative val="0"/>
          <c:dPt>
            <c:idx val="0"/>
            <c:invertIfNegative val="0"/>
            <c:bubble3D val="0"/>
            <c:spPr>
              <a:solidFill>
                <a:srgbClr val="C00000"/>
              </a:solidFill>
            </c:spPr>
            <c:extLst xmlns:c16r2="http://schemas.microsoft.com/office/drawing/2015/06/chart">
              <c:ext xmlns:c16="http://schemas.microsoft.com/office/drawing/2014/chart" uri="{C3380CC4-5D6E-409C-BE32-E72D297353CC}">
                <c16:uniqueId val="{00000001-A0FF-4467-9AA9-3503B63B58DD}"/>
              </c:ext>
            </c:extLst>
          </c:dPt>
          <c:dPt>
            <c:idx val="1"/>
            <c:invertIfNegative val="0"/>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3-A0FF-4467-9AA9-3503B63B58DD}"/>
              </c:ext>
            </c:extLst>
          </c:dPt>
          <c:dLbls>
            <c:dLbl>
              <c:idx val="0"/>
              <c:layout>
                <c:manualLayout>
                  <c:x val="2.5000000000000001E-2"/>
                  <c:y val="-2.31481481481481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0FF-4467-9AA9-3503B63B58DD}"/>
                </c:ext>
                <c:ext xmlns:c15="http://schemas.microsoft.com/office/drawing/2012/chart" uri="{CE6537A1-D6FC-4f65-9D91-7224C49458BB}">
                  <c15:layout/>
                </c:ext>
              </c:extLst>
            </c:dLbl>
            <c:dLbl>
              <c:idx val="1"/>
              <c:layout>
                <c:manualLayout>
                  <c:x val="2.7777777777777776E-2"/>
                  <c:y val="-3.24074074074074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A0FF-4467-9AA9-3503B63B58DD}"/>
                </c:ext>
                <c:ext xmlns:c15="http://schemas.microsoft.com/office/drawing/2012/chart" uri="{CE6537A1-D6FC-4f65-9D91-7224C49458BB}">
                  <c15:layout/>
                </c:ext>
              </c:extLst>
            </c:dLbl>
            <c:dLbl>
              <c:idx val="2"/>
              <c:layout>
                <c:manualLayout>
                  <c:x val="2.5000000000000102E-2"/>
                  <c:y val="-3.24074074074074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A0FF-4467-9AA9-3503B63B58DD}"/>
                </c:ext>
                <c:ext xmlns:c15="http://schemas.microsoft.com/office/drawing/2012/chart" uri="{CE6537A1-D6FC-4f65-9D91-7224C49458BB}">
                  <c15:layout/>
                </c:ext>
              </c:extLst>
            </c:dLbl>
            <c:spPr>
              <a:noFill/>
              <a:ln>
                <a:noFill/>
              </a:ln>
              <a:effectLst/>
            </c:spPr>
            <c:txPr>
              <a:bodyPr/>
              <a:lstStyle/>
              <a:p>
                <a:pPr>
                  <a:defRPr b="1"/>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FBM!$EK$784:$EK$786</c:f>
              <c:strCache>
                <c:ptCount val="3"/>
                <c:pt idx="0">
                  <c:v>Índice de Penetración de Internet
4T-2019</c:v>
                </c:pt>
                <c:pt idx="1">
                  <c:v>Cobertura en gas natural
4T-2019</c:v>
                </c:pt>
                <c:pt idx="2">
                  <c:v>Cobertura Energía Total
Año 2019</c:v>
                </c:pt>
              </c:strCache>
            </c:strRef>
          </c:cat>
          <c:val>
            <c:numRef>
              <c:f>FBM!$EL$784:$EL$786</c:f>
              <c:numCache>
                <c:formatCode>0.00%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5-A0FF-4467-9AA9-3503B63B58DD}"/>
            </c:ext>
          </c:extLst>
        </c:ser>
        <c:dLbls>
          <c:showLegendKey val="0"/>
          <c:showVal val="0"/>
          <c:showCatName val="0"/>
          <c:showSerName val="0"/>
          <c:showPercent val="0"/>
          <c:showBubbleSize val="0"/>
        </c:dLbls>
        <c:gapWidth val="150"/>
        <c:shape val="box"/>
        <c:axId val="498688752"/>
        <c:axId val="498689144"/>
        <c:axId val="0"/>
      </c:bar3DChart>
      <c:catAx>
        <c:axId val="498688752"/>
        <c:scaling>
          <c:orientation val="minMax"/>
        </c:scaling>
        <c:delete val="0"/>
        <c:axPos val="b"/>
        <c:numFmt formatCode="General" sourceLinked="0"/>
        <c:majorTickMark val="out"/>
        <c:minorTickMark val="none"/>
        <c:tickLblPos val="nextTo"/>
        <c:crossAx val="498689144"/>
        <c:crosses val="autoZero"/>
        <c:auto val="1"/>
        <c:lblAlgn val="ctr"/>
        <c:lblOffset val="100"/>
        <c:noMultiLvlLbl val="0"/>
      </c:catAx>
      <c:valAx>
        <c:axId val="498689144"/>
        <c:scaling>
          <c:orientation val="minMax"/>
        </c:scaling>
        <c:delete val="0"/>
        <c:axPos val="l"/>
        <c:numFmt formatCode="0.00%" sourceLinked="1"/>
        <c:majorTickMark val="out"/>
        <c:minorTickMark val="none"/>
        <c:tickLblPos val="nextTo"/>
        <c:crossAx val="498688752"/>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CO" sz="1600">
                <a:solidFill>
                  <a:srgbClr val="7030A0"/>
                </a:solidFill>
                <a:latin typeface="+mn-lt"/>
              </a:rPr>
              <a:t>Porcentaje accidentes de tránsito </a:t>
            </a:r>
          </a:p>
        </c:rich>
      </c:tx>
      <c:layout>
        <c:manualLayout>
          <c:xMode val="edge"/>
          <c:yMode val="edge"/>
          <c:x val="0.24738910672296127"/>
          <c:y val="4.2416256056880396E-2"/>
        </c:manualLayout>
      </c:layout>
      <c:overlay val="0"/>
    </c:title>
    <c:autoTitleDeleted val="0"/>
    <c:plotArea>
      <c:layout>
        <c:manualLayout>
          <c:layoutTarget val="inner"/>
          <c:xMode val="edge"/>
          <c:yMode val="edge"/>
          <c:x val="0.27221543376848728"/>
          <c:y val="0.22493819209159871"/>
          <c:w val="0.30793591181878555"/>
          <c:h val="0.65996929524847459"/>
        </c:manualLayout>
      </c:layout>
      <c:pieChart>
        <c:varyColors val="1"/>
        <c:ser>
          <c:idx val="0"/>
          <c:order val="0"/>
          <c:explosion val="5"/>
          <c:dLbls>
            <c:dLbl>
              <c:idx val="0"/>
              <c:layout>
                <c:manualLayout>
                  <c:x val="-0.10172909112465452"/>
                  <c:y val="7.637742683019523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0-972B-4908-B711-9067A952AEA5}"/>
                </c:ext>
                <c:ext xmlns:c15="http://schemas.microsoft.com/office/drawing/2012/chart" uri="{CE6537A1-D6FC-4f65-9D91-7224C49458BB}">
                  <c15:layout/>
                </c:ext>
              </c:extLst>
            </c:dLbl>
            <c:dLbl>
              <c:idx val="1"/>
              <c:layout>
                <c:manualLayout>
                  <c:x val="-8.4817614056973162E-2"/>
                  <c:y val="-6.4545233178926978E-2"/>
                </c:manualLayout>
              </c:layout>
              <c:tx>
                <c:rich>
                  <a:bodyPr/>
                  <a:lstStyle/>
                  <a:p>
                    <a:r>
                      <a:rPr lang="en-US"/>
                      <a:t>15%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72B-4908-B711-9067A952AEA5}"/>
                </c:ext>
                <c:ext xmlns:c15="http://schemas.microsoft.com/office/drawing/2012/chart" uri="{CE6537A1-D6FC-4f65-9D91-7224C49458BB}">
                  <c15:layout/>
                </c:ext>
              </c:extLst>
            </c:dLbl>
            <c:dLbl>
              <c:idx val="2"/>
              <c:layout>
                <c:manualLayout>
                  <c:x val="9.7493939970121735E-2"/>
                  <c:y val="-0.14104992096703137"/>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2-972B-4908-B711-9067A952AEA5}"/>
                </c:ext>
                <c:ext xmlns:c15="http://schemas.microsoft.com/office/drawing/2012/chart" uri="{CE6537A1-D6FC-4f65-9D91-7224C49458BB}">
                  <c15:layout/>
                </c:ext>
              </c:extLst>
            </c:dLbl>
            <c:spPr>
              <a:noFill/>
              <a:ln>
                <a:noFill/>
              </a:ln>
              <a:effectLst/>
            </c:spPr>
            <c:txPr>
              <a:bodyPr/>
              <a:lstStyle/>
              <a:p>
                <a:pPr>
                  <a:defRPr sz="1600" b="1">
                    <a:solidFill>
                      <a:schemeClr val="bg1"/>
                    </a:solidFill>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extLst>
          </c:dLbls>
          <c:cat>
            <c:strRef>
              <c:f>FBM!$EM$890:$EM$892</c:f>
              <c:strCache>
                <c:ptCount val="3"/>
                <c:pt idx="0">
                  <c:v>Con daños </c:v>
                </c:pt>
                <c:pt idx="1">
                  <c:v>Muertos </c:v>
                </c:pt>
                <c:pt idx="2">
                  <c:v>Heridos </c:v>
                </c:pt>
              </c:strCache>
            </c:strRef>
          </c:cat>
          <c:val>
            <c:numRef>
              <c:f>FBM!$EN$890:$EN$892</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972B-4908-B711-9067A952AEA5}"/>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77185923983176818"/>
          <c:y val="0.40511508406720087"/>
          <c:w val="0.12885351049868765"/>
          <c:h val="0.23741234776190226"/>
        </c:manualLayout>
      </c:layout>
      <c:overlay val="0"/>
    </c:legend>
    <c:plotVisOnly val="1"/>
    <c:dispBlanksAs val="gap"/>
    <c:showDLblsOverMax val="0"/>
  </c:chart>
  <c:spPr>
    <a:solidFill>
      <a:schemeClr val="lt1"/>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latin typeface="Gill Sans MT" panose="020B0502020104020203" pitchFamily="34" charset="0"/>
              </a:defRPr>
            </a:pPr>
            <a:r>
              <a:rPr lang="es-CO" sz="1400">
                <a:solidFill>
                  <a:srgbClr val="7030A0"/>
                </a:solidFill>
                <a:latin typeface="Gill Sans MT" panose="020B0502020104020203" pitchFamily="34" charset="0"/>
              </a:rPr>
              <a:t>Porcentaje de licencias expedidas, según oficinas de tránsito </a:t>
            </a:r>
          </a:p>
        </c:rich>
      </c:tx>
      <c:layout>
        <c:manualLayout>
          <c:xMode val="edge"/>
          <c:yMode val="edge"/>
          <c:x val="0.13603645078648693"/>
          <c:y val="2.5634935640163552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0"/>
                  <c:y val="0.1666270816610631"/>
                </c:manualLayout>
              </c:layout>
              <c:tx>
                <c:rich>
                  <a:bodyPr/>
                  <a:lstStyle/>
                  <a:p>
                    <a:r>
                      <a:rPr lang="en-US" sz="1050" b="1">
                        <a:solidFill>
                          <a:schemeClr val="bg1"/>
                        </a:solidFill>
                      </a:rPr>
                      <a:t> 37% </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181-4916-9047-E186D5EFCCC9}"/>
                </c:ext>
                <c:ext xmlns:c15="http://schemas.microsoft.com/office/drawing/2012/chart" uri="{CE6537A1-D6FC-4f65-9D91-7224C49458BB}">
                  <c15:layout/>
                </c:ext>
              </c:extLst>
            </c:dLbl>
            <c:dLbl>
              <c:idx val="1"/>
              <c:layout>
                <c:manualLayout>
                  <c:x val="0"/>
                  <c:y val="0.1580821031143419"/>
                </c:manualLayout>
              </c:layout>
              <c:tx>
                <c:rich>
                  <a:bodyPr/>
                  <a:lstStyle/>
                  <a:p>
                    <a:r>
                      <a:rPr lang="en-US" sz="1050" b="1">
                        <a:solidFill>
                          <a:schemeClr val="bg1"/>
                        </a:solidFill>
                      </a:rPr>
                      <a:t> 46% </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181-4916-9047-E186D5EFCCC9}"/>
                </c:ext>
                <c:ext xmlns:c15="http://schemas.microsoft.com/office/drawing/2012/chart" uri="{CE6537A1-D6FC-4f65-9D91-7224C49458BB}">
                  <c15:layout/>
                </c:ext>
              </c:extLst>
            </c:dLbl>
            <c:dLbl>
              <c:idx val="2"/>
              <c:layout>
                <c:manualLayout>
                  <c:x val="2.0821713341734158E-3"/>
                  <c:y val="0.10253974256065414"/>
                </c:manualLayout>
              </c:layout>
              <c:tx>
                <c:rich>
                  <a:bodyPr/>
                  <a:lstStyle/>
                  <a:p>
                    <a:r>
                      <a:rPr lang="en-US" sz="1050" b="1">
                        <a:solidFill>
                          <a:schemeClr val="bg1"/>
                        </a:solidFill>
                      </a:rPr>
                      <a:t> 17% </a:t>
                    </a:r>
                    <a:endParaRPr lang="en-US"/>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181-4916-9047-E186D5EFCCC9}"/>
                </c:ext>
                <c:ext xmlns:c15="http://schemas.microsoft.com/office/drawing/2012/chart" uri="{CE6537A1-D6FC-4f65-9D91-7224C49458BB}">
                  <c15:layout/>
                </c:ext>
              </c:extLst>
            </c:dLbl>
            <c:spPr>
              <a:noFill/>
              <a:ln>
                <a:noFill/>
              </a:ln>
              <a:effectLst/>
            </c:spPr>
            <c:txPr>
              <a:bodyPr/>
              <a:lstStyle/>
              <a:p>
                <a:pPr>
                  <a:defRPr sz="1050" b="1"/>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FBM!$EM$911:$EM$913</c:f>
              <c:strCache>
                <c:ptCount val="3"/>
                <c:pt idx="0">
                  <c:v>Automóviles </c:v>
                </c:pt>
                <c:pt idx="1">
                  <c:v>Motocicletas </c:v>
                </c:pt>
                <c:pt idx="2">
                  <c:v>Otros </c:v>
                </c:pt>
              </c:strCache>
            </c:strRef>
          </c:cat>
          <c:val>
            <c:numRef>
              <c:f>FBM!$EN$911:$EN$913</c:f>
              <c:numCache>
                <c:formatCode>_(* #,##0_);_(* \(#,##0\);_(* "-"??_);_(@_)</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3-4181-4916-9047-E186D5EFCCC9}"/>
            </c:ext>
          </c:extLst>
        </c:ser>
        <c:dLbls>
          <c:showLegendKey val="0"/>
          <c:showVal val="1"/>
          <c:showCatName val="0"/>
          <c:showSerName val="0"/>
          <c:showPercent val="0"/>
          <c:showBubbleSize val="0"/>
        </c:dLbls>
        <c:gapWidth val="150"/>
        <c:shape val="box"/>
        <c:axId val="498690320"/>
        <c:axId val="498690712"/>
        <c:axId val="0"/>
      </c:bar3DChart>
      <c:catAx>
        <c:axId val="498690320"/>
        <c:scaling>
          <c:orientation val="minMax"/>
        </c:scaling>
        <c:delete val="0"/>
        <c:axPos val="b"/>
        <c:numFmt formatCode="General" sourceLinked="0"/>
        <c:majorTickMark val="none"/>
        <c:minorTickMark val="none"/>
        <c:tickLblPos val="nextTo"/>
        <c:crossAx val="498690712"/>
        <c:crosses val="autoZero"/>
        <c:auto val="1"/>
        <c:lblAlgn val="ctr"/>
        <c:lblOffset val="100"/>
        <c:noMultiLvlLbl val="0"/>
      </c:catAx>
      <c:valAx>
        <c:axId val="498690712"/>
        <c:scaling>
          <c:orientation val="minMax"/>
        </c:scaling>
        <c:delete val="1"/>
        <c:axPos val="l"/>
        <c:numFmt formatCode="_(* #,##0_);_(* \(#,##0\);_(* &quot;-&quot;??_);_(@_)" sourceLinked="1"/>
        <c:majorTickMark val="none"/>
        <c:minorTickMark val="none"/>
        <c:tickLblPos val="nextTo"/>
        <c:crossAx val="498690320"/>
        <c:crosses val="autoZero"/>
        <c:crossBetween val="between"/>
      </c:valAx>
    </c:plotArea>
    <c:plotVisOnly val="1"/>
    <c:dispBlanksAs val="gap"/>
    <c:showDLblsOverMax val="0"/>
  </c:chart>
  <c:spPr>
    <a:solidFill>
      <a:schemeClr val="lt1"/>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400">
                <a:solidFill>
                  <a:srgbClr val="7030A0"/>
                </a:solidFill>
              </a:defRPr>
            </a:pPr>
            <a:r>
              <a:rPr lang="en-US" sz="1400">
                <a:solidFill>
                  <a:srgbClr val="7030A0"/>
                </a:solidFill>
              </a:rPr>
              <a:t>Valor total de los giros entrantes </a:t>
            </a:r>
          </a:p>
        </c:rich>
      </c:tx>
      <c:layout/>
      <c:overlay val="0"/>
    </c:title>
    <c:autoTitleDeleted val="0"/>
    <c:view3D>
      <c:rotX val="15"/>
      <c:rotY val="20"/>
      <c:rAngAx val="0"/>
    </c:view3D>
    <c:floor>
      <c:thickness val="0"/>
    </c:floor>
    <c:sideWall>
      <c:thickness val="0"/>
    </c:sideWall>
    <c:backWall>
      <c:thickness val="0"/>
    </c:backWall>
    <c:plotArea>
      <c:layout>
        <c:manualLayout>
          <c:layoutTarget val="inner"/>
          <c:xMode val="edge"/>
          <c:yMode val="edge"/>
          <c:x val="2.8765526807258253E-2"/>
          <c:y val="0.18191053442658306"/>
          <c:w val="0.95131987771079374"/>
          <c:h val="0.70952114133305666"/>
        </c:manualLayout>
      </c:layout>
      <c:bar3DChart>
        <c:barDir val="col"/>
        <c:grouping val="clustered"/>
        <c:varyColors val="0"/>
        <c:ser>
          <c:idx val="0"/>
          <c:order val="0"/>
          <c:invertIfNegative val="0"/>
          <c:dLbls>
            <c:dLbl>
              <c:idx val="1"/>
              <c:layout>
                <c:manualLayout>
                  <c:x val="1.3276396987965346E-2"/>
                  <c:y val="-1.30013363053273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78E-4C9A-95D7-D3F72EA53538}"/>
                </c:ext>
                <c:ext xmlns:c15="http://schemas.microsoft.com/office/drawing/2012/chart" uri="{CE6537A1-D6FC-4f65-9D91-7224C49458BB}">
                  <c15:layout/>
                </c:ext>
              </c:extLst>
            </c:dLbl>
            <c:dLbl>
              <c:idx val="2"/>
              <c:layout>
                <c:manualLayout>
                  <c:x val="1.7701862650620463E-2"/>
                  <c:y val="-1.30013363053273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78E-4C9A-95D7-D3F72EA53538}"/>
                </c:ext>
                <c:ext xmlns:c15="http://schemas.microsoft.com/office/drawing/2012/chart" uri="{CE6537A1-D6FC-4f65-9D91-7224C49458BB}">
                  <c15:layout/>
                </c:ext>
              </c:extLst>
            </c:dLbl>
            <c:dLbl>
              <c:idx val="3"/>
              <c:layout>
                <c:manualLayout>
                  <c:x val="2.2127328313275497E-2"/>
                  <c:y val="-1.30013363053273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78E-4C9A-95D7-D3F72EA53538}"/>
                </c:ext>
                <c:ext xmlns:c15="http://schemas.microsoft.com/office/drawing/2012/chart" uri="{CE6537A1-D6FC-4f65-9D91-7224C49458BB}">
                  <c15:layout/>
                </c:ext>
              </c:extLst>
            </c:dLbl>
            <c:spPr>
              <a:noFill/>
              <a:ln>
                <a:noFill/>
              </a:ln>
              <a:effectLst/>
            </c:spPr>
            <c:txPr>
              <a:bodyPr/>
              <a:lstStyle/>
              <a:p>
                <a:pPr>
                  <a:defRPr sz="900"/>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FBM!$EM$1219:$EM$1222</c:f>
              <c:strCache>
                <c:ptCount val="4"/>
                <c:pt idx="0">
                  <c:v>I</c:v>
                </c:pt>
                <c:pt idx="1">
                  <c:v>II</c:v>
                </c:pt>
                <c:pt idx="2">
                  <c:v>III</c:v>
                </c:pt>
                <c:pt idx="3">
                  <c:v>IV</c:v>
                </c:pt>
              </c:strCache>
            </c:strRef>
          </c:cat>
          <c:val>
            <c:numRef>
              <c:f>FBM!$EN$1219:$EN$1222</c:f>
              <c:numCache>
                <c:formatCode>_("$"\ * #,##0_);_("$"\ * \(#,##0\);_("$"\ * "-"??_);_(@_)</c:formatCode>
                <c:ptCount val="4"/>
                <c:pt idx="0">
                  <c:v>0</c:v>
                </c:pt>
                <c:pt idx="1">
                  <c:v>459968210</c:v>
                </c:pt>
                <c:pt idx="2">
                  <c:v>468886719</c:v>
                </c:pt>
                <c:pt idx="3">
                  <c:v>550603032</c:v>
                </c:pt>
              </c:numCache>
            </c:numRef>
          </c:val>
          <c:extLst xmlns:c16r2="http://schemas.microsoft.com/office/drawing/2015/06/chart">
            <c:ext xmlns:c16="http://schemas.microsoft.com/office/drawing/2014/chart" uri="{C3380CC4-5D6E-409C-BE32-E72D297353CC}">
              <c16:uniqueId val="{00000003-378E-4C9A-95D7-D3F72EA53538}"/>
            </c:ext>
          </c:extLst>
        </c:ser>
        <c:dLbls>
          <c:showLegendKey val="0"/>
          <c:showVal val="1"/>
          <c:showCatName val="0"/>
          <c:showSerName val="0"/>
          <c:showPercent val="0"/>
          <c:showBubbleSize val="0"/>
        </c:dLbls>
        <c:gapWidth val="150"/>
        <c:shape val="box"/>
        <c:axId val="499231136"/>
        <c:axId val="499231528"/>
        <c:axId val="0"/>
      </c:bar3DChart>
      <c:catAx>
        <c:axId val="499231136"/>
        <c:scaling>
          <c:orientation val="minMax"/>
        </c:scaling>
        <c:delete val="0"/>
        <c:axPos val="b"/>
        <c:numFmt formatCode="General" sourceLinked="0"/>
        <c:majorTickMark val="none"/>
        <c:minorTickMark val="none"/>
        <c:tickLblPos val="nextTo"/>
        <c:crossAx val="499231528"/>
        <c:crosses val="autoZero"/>
        <c:auto val="1"/>
        <c:lblAlgn val="ctr"/>
        <c:lblOffset val="100"/>
        <c:noMultiLvlLbl val="0"/>
      </c:catAx>
      <c:valAx>
        <c:axId val="499231528"/>
        <c:scaling>
          <c:orientation val="minMax"/>
        </c:scaling>
        <c:delete val="1"/>
        <c:axPos val="l"/>
        <c:numFmt formatCode="_(&quot;$&quot;\ * #,##0_);_(&quot;$&quot;\ * \(#,##0\);_(&quot;$&quot;\ * &quot;-&quot;??_);_(@_)" sourceLinked="1"/>
        <c:majorTickMark val="none"/>
        <c:minorTickMark val="none"/>
        <c:tickLblPos val="nextTo"/>
        <c:crossAx val="499231136"/>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cs typeface="Times New Roman" panose="02020603050405020304" pitchFamily="18" charset="0"/>
        </a:defRPr>
      </a:pPr>
      <a:endParaRPr lang="es-E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n-US" sz="1200">
                <a:solidFill>
                  <a:schemeClr val="accent4">
                    <a:lumMod val="75000"/>
                  </a:schemeClr>
                </a:solidFill>
              </a:rPr>
              <a:t>Pirámide Poblacional del</a:t>
            </a:r>
            <a:r>
              <a:rPr lang="en-US" sz="1200" baseline="0">
                <a:solidFill>
                  <a:schemeClr val="accent4">
                    <a:lumMod val="75000"/>
                  </a:schemeClr>
                </a:solidFill>
              </a:rPr>
              <a:t> Municipio 2019</a:t>
            </a:r>
            <a:endParaRPr lang="en-US" sz="1200">
              <a:solidFill>
                <a:schemeClr val="accent4">
                  <a:lumMod val="75000"/>
                </a:schemeClr>
              </a:solidFill>
            </a:endParaRPr>
          </a:p>
        </c:rich>
      </c:tx>
      <c:layout>
        <c:manualLayout>
          <c:xMode val="edge"/>
          <c:yMode val="edge"/>
          <c:x val="0.26383148137615781"/>
          <c:y val="5.6737588652482268E-2"/>
        </c:manualLayout>
      </c:layout>
      <c:overlay val="1"/>
    </c:title>
    <c:autoTitleDeleted val="0"/>
    <c:plotArea>
      <c:layout>
        <c:manualLayout>
          <c:layoutTarget val="inner"/>
          <c:xMode val="edge"/>
          <c:yMode val="edge"/>
          <c:x val="0.15066929133858267"/>
          <c:y val="0.19592198581560283"/>
          <c:w val="0.75071506797857801"/>
          <c:h val="0.68809822974255874"/>
        </c:manualLayout>
      </c:layout>
      <c:barChart>
        <c:barDir val="bar"/>
        <c:grouping val="clustered"/>
        <c:varyColors val="0"/>
        <c:ser>
          <c:idx val="0"/>
          <c:order val="0"/>
          <c:tx>
            <c:strRef>
              <c:f>FBM!$EI$305</c:f>
              <c:strCache>
                <c:ptCount val="1"/>
                <c:pt idx="0">
                  <c:v>% Hombres</c:v>
                </c:pt>
              </c:strCache>
            </c:strRef>
          </c:tx>
          <c:invertIfNegative val="0"/>
          <c:cat>
            <c:strRef>
              <c:f>FBM!$EH$306:$EH$322</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FBM!$EI$306:$EI$322</c:f>
              <c:numCache>
                <c:formatCode>0.0%</c:formatCode>
                <c:ptCount val="17"/>
                <c:pt idx="0">
                  <c:v>3.9036398804290488E-2</c:v>
                </c:pt>
                <c:pt idx="1">
                  <c:v>3.6750483558994199E-2</c:v>
                </c:pt>
                <c:pt idx="2">
                  <c:v>3.7453842096008438E-2</c:v>
                </c:pt>
                <c:pt idx="3">
                  <c:v>4.0794795146826095E-2</c:v>
                </c:pt>
                <c:pt idx="4">
                  <c:v>3.8157200633022685E-2</c:v>
                </c:pt>
                <c:pt idx="5">
                  <c:v>3.3937049410937226E-2</c:v>
                </c:pt>
                <c:pt idx="6">
                  <c:v>3.2002813434148056E-2</c:v>
                </c:pt>
                <c:pt idx="7">
                  <c:v>3.3233690873922979E-2</c:v>
                </c:pt>
                <c:pt idx="8">
                  <c:v>3.2178653068401619E-2</c:v>
                </c:pt>
                <c:pt idx="9">
                  <c:v>3.3233690873922979E-2</c:v>
                </c:pt>
                <c:pt idx="10">
                  <c:v>3.6750483558994199E-2</c:v>
                </c:pt>
                <c:pt idx="11">
                  <c:v>3.8508879901529805E-2</c:v>
                </c:pt>
                <c:pt idx="12">
                  <c:v>3.4640407947951465E-2</c:v>
                </c:pt>
                <c:pt idx="13">
                  <c:v>2.4265869526991383E-2</c:v>
                </c:pt>
                <c:pt idx="14">
                  <c:v>1.5473887814313346E-2</c:v>
                </c:pt>
                <c:pt idx="15">
                  <c:v>1.0022859152452964E-2</c:v>
                </c:pt>
                <c:pt idx="16">
                  <c:v>1.38913311060313E-2</c:v>
                </c:pt>
              </c:numCache>
            </c:numRef>
          </c:val>
          <c:extLst xmlns:c16r2="http://schemas.microsoft.com/office/drawing/2015/06/chart">
            <c:ext xmlns:c16="http://schemas.microsoft.com/office/drawing/2014/chart" uri="{C3380CC4-5D6E-409C-BE32-E72D297353CC}">
              <c16:uniqueId val="{00000000-DF1B-4A3C-811E-6A8EE27C6124}"/>
            </c:ext>
          </c:extLst>
        </c:ser>
        <c:ser>
          <c:idx val="1"/>
          <c:order val="1"/>
          <c:tx>
            <c:strRef>
              <c:f>FBM!$EJ$305</c:f>
              <c:strCache>
                <c:ptCount val="1"/>
                <c:pt idx="0">
                  <c:v>% Mujeres</c:v>
                </c:pt>
              </c:strCache>
            </c:strRef>
          </c:tx>
          <c:invertIfNegative val="0"/>
          <c:cat>
            <c:strRef>
              <c:f>FBM!$EH$306:$EH$322</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FBM!$EJ$306:$EJ$322</c:f>
              <c:numCache>
                <c:formatCode>0.0%</c:formatCode>
                <c:ptCount val="17"/>
                <c:pt idx="0">
                  <c:v>-3.7629681730262002E-2</c:v>
                </c:pt>
                <c:pt idx="1">
                  <c:v>-3.4288728679444345E-2</c:v>
                </c:pt>
                <c:pt idx="2">
                  <c:v>-3.4112889045190789E-2</c:v>
                </c:pt>
                <c:pt idx="3">
                  <c:v>-3.5871285387726395E-2</c:v>
                </c:pt>
                <c:pt idx="4">
                  <c:v>-3.4992087216458592E-2</c:v>
                </c:pt>
                <c:pt idx="5">
                  <c:v>-3.3233690873922979E-2</c:v>
                </c:pt>
                <c:pt idx="6">
                  <c:v>-3.2178653068401619E-2</c:v>
                </c:pt>
                <c:pt idx="7">
                  <c:v>-3.1475294531387372E-2</c:v>
                </c:pt>
                <c:pt idx="8">
                  <c:v>-2.813434148056972E-2</c:v>
                </c:pt>
                <c:pt idx="9">
                  <c:v>-3.0947775628626693E-2</c:v>
                </c:pt>
                <c:pt idx="10">
                  <c:v>-3.5871285387726395E-2</c:v>
                </c:pt>
                <c:pt idx="11">
                  <c:v>-3.1651134165640936E-2</c:v>
                </c:pt>
                <c:pt idx="12">
                  <c:v>-2.338667135572358E-2</c:v>
                </c:pt>
                <c:pt idx="13">
                  <c:v>-1.6528925619834711E-2</c:v>
                </c:pt>
                <c:pt idx="14">
                  <c:v>-1.1077896957974327E-2</c:v>
                </c:pt>
                <c:pt idx="15">
                  <c:v>-7.7369439071566732E-3</c:v>
                </c:pt>
                <c:pt idx="16">
                  <c:v>-1.0550378055213645E-2</c:v>
                </c:pt>
              </c:numCache>
            </c:numRef>
          </c:val>
          <c:extLst xmlns:c16r2="http://schemas.microsoft.com/office/drawing/2015/06/chart">
            <c:ext xmlns:c16="http://schemas.microsoft.com/office/drawing/2014/chart" uri="{C3380CC4-5D6E-409C-BE32-E72D297353CC}">
              <c16:uniqueId val="{00000001-DF1B-4A3C-811E-6A8EE27C6124}"/>
            </c:ext>
          </c:extLst>
        </c:ser>
        <c:dLbls>
          <c:showLegendKey val="0"/>
          <c:showVal val="0"/>
          <c:showCatName val="0"/>
          <c:showSerName val="0"/>
          <c:showPercent val="0"/>
          <c:showBubbleSize val="0"/>
        </c:dLbls>
        <c:gapWidth val="0"/>
        <c:overlap val="89"/>
        <c:axId val="468785592"/>
        <c:axId val="497872224"/>
      </c:barChart>
      <c:catAx>
        <c:axId val="468785592"/>
        <c:scaling>
          <c:orientation val="minMax"/>
        </c:scaling>
        <c:delete val="0"/>
        <c:axPos val="l"/>
        <c:numFmt formatCode="General" sourceLinked="0"/>
        <c:majorTickMark val="out"/>
        <c:minorTickMark val="none"/>
        <c:tickLblPos val="low"/>
        <c:txPr>
          <a:bodyPr/>
          <a:lstStyle/>
          <a:p>
            <a:pPr>
              <a:defRPr sz="900"/>
            </a:pPr>
            <a:endParaRPr lang="es-ES"/>
          </a:p>
        </c:txPr>
        <c:crossAx val="497872224"/>
        <c:crosses val="autoZero"/>
        <c:auto val="1"/>
        <c:lblAlgn val="ctr"/>
        <c:lblOffset val="100"/>
        <c:noMultiLvlLbl val="0"/>
      </c:catAx>
      <c:valAx>
        <c:axId val="497872224"/>
        <c:scaling>
          <c:orientation val="minMax"/>
        </c:scaling>
        <c:delete val="0"/>
        <c:axPos val="b"/>
        <c:numFmt formatCode="0.0%" sourceLinked="0"/>
        <c:majorTickMark val="out"/>
        <c:minorTickMark val="out"/>
        <c:tickLblPos val="low"/>
        <c:txPr>
          <a:bodyPr/>
          <a:lstStyle/>
          <a:p>
            <a:pPr>
              <a:defRPr sz="900"/>
            </a:pPr>
            <a:endParaRPr lang="es-ES"/>
          </a:p>
        </c:txPr>
        <c:crossAx val="468785592"/>
        <c:crosses val="autoZero"/>
        <c:crossBetween val="between"/>
      </c:valAx>
    </c:plotArea>
    <c:legend>
      <c:legendPos val="r"/>
      <c:layout>
        <c:manualLayout>
          <c:xMode val="edge"/>
          <c:yMode val="edge"/>
          <c:x val="0.81245931758530188"/>
          <c:y val="0.33757910469524643"/>
          <c:w val="0.17804308836395452"/>
          <c:h val="0.16184310294546514"/>
        </c:manualLayout>
      </c:layout>
      <c:overlay val="0"/>
    </c:legend>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solidFill>
                  <a:srgbClr val="7030A0"/>
                </a:solidFill>
              </a:defRPr>
            </a:pPr>
            <a:r>
              <a:rPr lang="es-CO" sz="1400">
                <a:solidFill>
                  <a:srgbClr val="7030A0"/>
                </a:solidFill>
              </a:rPr>
              <a:t>Valor total de giros salientes </a:t>
            </a:r>
          </a:p>
        </c:rich>
      </c:tx>
      <c:layout/>
      <c:overlay val="0"/>
    </c:title>
    <c:autoTitleDeleted val="0"/>
    <c:view3D>
      <c:rotX val="15"/>
      <c:rotY val="20"/>
      <c:rAngAx val="0"/>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1.0555558141344077E-2"/>
                  <c:y val="-1.745320616771569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DC3-44C1-AD4D-515D0405DE0B}"/>
                </c:ext>
                <c:ext xmlns:c15="http://schemas.microsoft.com/office/drawing/2012/chart" uri="{CE6537A1-D6FC-4f65-9D91-7224C49458BB}">
                  <c15:layout/>
                </c:ext>
              </c:extLst>
            </c:dLbl>
            <c:dLbl>
              <c:idx val="1"/>
              <c:layout>
                <c:manualLayout>
                  <c:x val="1.0555558141344077E-2"/>
                  <c:y val="-4.363301541928922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DC3-44C1-AD4D-515D0405DE0B}"/>
                </c:ext>
                <c:ext xmlns:c15="http://schemas.microsoft.com/office/drawing/2012/chart" uri="{CE6537A1-D6FC-4f65-9D91-7224C49458BB}">
                  <c15:layout/>
                </c:ext>
              </c:extLst>
            </c:dLbl>
            <c:dLbl>
              <c:idx val="2"/>
              <c:layout>
                <c:manualLayout>
                  <c:x val="6.4330724420474921E-3"/>
                  <c:y val="-3.49064123354313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DC3-44C1-AD4D-515D0405DE0B}"/>
                </c:ext>
                <c:ext xmlns:c15="http://schemas.microsoft.com/office/drawing/2012/chart" uri="{CE6537A1-D6FC-4f65-9D91-7224C49458BB}">
                  <c15:layout/>
                </c:ext>
              </c:extLst>
            </c:dLbl>
            <c:dLbl>
              <c:idx val="3"/>
              <c:layout>
                <c:manualLayout>
                  <c:x val="2.3496347301914609E-2"/>
                  <c:y val="-2.181650770964461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DC3-44C1-AD4D-515D0405DE0B}"/>
                </c:ext>
                <c:ext xmlns:c15="http://schemas.microsoft.com/office/drawing/2012/chart" uri="{CE6537A1-D6FC-4f65-9D91-7224C49458BB}">
                  <c15:layout/>
                </c:ext>
              </c:extLst>
            </c:dLbl>
            <c:spPr>
              <a:noFill/>
              <a:ln>
                <a:noFill/>
              </a:ln>
              <a:effectLst/>
            </c:spPr>
            <c:txPr>
              <a:bodyPr/>
              <a:lstStyle/>
              <a:p>
                <a:pPr>
                  <a:defRPr sz="900"/>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FBM!$EP$1219:$EP$1222</c:f>
              <c:strCache>
                <c:ptCount val="4"/>
                <c:pt idx="0">
                  <c:v>I</c:v>
                </c:pt>
                <c:pt idx="1">
                  <c:v>II</c:v>
                </c:pt>
                <c:pt idx="2">
                  <c:v>III</c:v>
                </c:pt>
                <c:pt idx="3">
                  <c:v>IV</c:v>
                </c:pt>
              </c:strCache>
            </c:strRef>
          </c:cat>
          <c:val>
            <c:numRef>
              <c:f>FBM!$EQ$1219:$EQ$1222</c:f>
              <c:numCache>
                <c:formatCode>_("$"\ * #,##0_);_("$"\ * \(#,##0\);_("$"\ * "-"??_);_(@_)</c:formatCode>
                <c:ptCount val="4"/>
                <c:pt idx="0">
                  <c:v>0</c:v>
                </c:pt>
                <c:pt idx="1">
                  <c:v>307240790</c:v>
                </c:pt>
                <c:pt idx="2">
                  <c:v>265111484</c:v>
                </c:pt>
                <c:pt idx="3">
                  <c:v>277635694</c:v>
                </c:pt>
              </c:numCache>
            </c:numRef>
          </c:val>
          <c:extLst xmlns:c16r2="http://schemas.microsoft.com/office/drawing/2015/06/chart">
            <c:ext xmlns:c16="http://schemas.microsoft.com/office/drawing/2014/chart" uri="{C3380CC4-5D6E-409C-BE32-E72D297353CC}">
              <c16:uniqueId val="{00000004-FDC3-44C1-AD4D-515D0405DE0B}"/>
            </c:ext>
          </c:extLst>
        </c:ser>
        <c:dLbls>
          <c:showLegendKey val="0"/>
          <c:showVal val="1"/>
          <c:showCatName val="0"/>
          <c:showSerName val="0"/>
          <c:showPercent val="0"/>
          <c:showBubbleSize val="0"/>
        </c:dLbls>
        <c:gapWidth val="150"/>
        <c:shape val="box"/>
        <c:axId val="499231920"/>
        <c:axId val="499232312"/>
        <c:axId val="0"/>
      </c:bar3DChart>
      <c:catAx>
        <c:axId val="499231920"/>
        <c:scaling>
          <c:orientation val="minMax"/>
        </c:scaling>
        <c:delete val="0"/>
        <c:axPos val="b"/>
        <c:numFmt formatCode="General" sourceLinked="0"/>
        <c:majorTickMark val="none"/>
        <c:minorTickMark val="none"/>
        <c:tickLblPos val="nextTo"/>
        <c:crossAx val="499232312"/>
        <c:crosses val="autoZero"/>
        <c:auto val="1"/>
        <c:lblAlgn val="ctr"/>
        <c:lblOffset val="100"/>
        <c:noMultiLvlLbl val="0"/>
      </c:catAx>
      <c:valAx>
        <c:axId val="499232312"/>
        <c:scaling>
          <c:orientation val="minMax"/>
        </c:scaling>
        <c:delete val="1"/>
        <c:axPos val="l"/>
        <c:numFmt formatCode="_(&quot;$&quot;\ * #,##0_);_(&quot;$&quot;\ * \(#,##0\);_(&quot;$&quot;\ * &quot;-&quot;??_);_(@_)" sourceLinked="1"/>
        <c:majorTickMark val="none"/>
        <c:minorTickMark val="none"/>
        <c:tickLblPos val="nextTo"/>
        <c:crossAx val="499231920"/>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2"/>
    </mc:Choice>
    <mc:Fallback>
      <c:style val="22"/>
    </mc:Fallback>
  </mc:AlternateContent>
  <c:chart>
    <c:title>
      <c:tx>
        <c:rich>
          <a:bodyPr/>
          <a:lstStyle/>
          <a:p>
            <a:pPr>
              <a:defRPr>
                <a:solidFill>
                  <a:schemeClr val="accent4">
                    <a:lumMod val="75000"/>
                  </a:schemeClr>
                </a:solidFill>
              </a:defRPr>
            </a:pPr>
            <a:r>
              <a:rPr lang="es-CO">
                <a:solidFill>
                  <a:schemeClr val="accent4">
                    <a:lumMod val="75000"/>
                  </a:schemeClr>
                </a:solidFill>
              </a:rPr>
              <a:t>Delitos según número de casos. A</a:t>
            </a:r>
            <a:r>
              <a:rPr lang="es-CO">
                <a:solidFill>
                  <a:srgbClr val="002060"/>
                </a:solidFill>
              </a:rPr>
              <a:t>ño</a:t>
            </a:r>
            <a:r>
              <a:rPr lang="es-CO" baseline="0">
                <a:solidFill>
                  <a:srgbClr val="002060"/>
                </a:solidFill>
              </a:rPr>
              <a:t> 2018</a:t>
            </a:r>
            <a:endParaRPr lang="es-CO">
              <a:solidFill>
                <a:srgbClr val="002060"/>
              </a:solidFill>
            </a:endParaRPr>
          </a:p>
        </c:rich>
      </c:tx>
      <c:layout>
        <c:manualLayout>
          <c:xMode val="edge"/>
          <c:yMode val="edge"/>
          <c:x val="0.30627528294079054"/>
          <c:y val="0"/>
        </c:manualLayout>
      </c:layout>
      <c:overlay val="1"/>
    </c:title>
    <c:autoTitleDeleted val="0"/>
    <c:plotArea>
      <c:layout>
        <c:manualLayout>
          <c:layoutTarget val="inner"/>
          <c:xMode val="edge"/>
          <c:yMode val="edge"/>
          <c:x val="5.8099518810148729E-2"/>
          <c:y val="0.12708724664531881"/>
          <c:w val="0.91819225721784781"/>
          <c:h val="0.76536348025474366"/>
        </c:manualLayout>
      </c:layout>
      <c:scatterChart>
        <c:scatterStyle val="lineMarker"/>
        <c:varyColors val="0"/>
        <c:ser>
          <c:idx val="0"/>
          <c:order val="0"/>
          <c:spPr>
            <a:ln w="47625">
              <a:noFill/>
            </a:ln>
          </c:spPr>
          <c:dLbls>
            <c:dLbl>
              <c:idx val="0"/>
              <c:layout>
                <c:manualLayout>
                  <c:x val="-0.10833333333333332"/>
                  <c:y val="-8.3333333333333245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0-437D-498B-BAE5-9D1CF3F5C71E}"/>
                </c:ext>
                <c:ext xmlns:c15="http://schemas.microsoft.com/office/drawing/2012/chart" uri="{CE6537A1-D6FC-4f65-9D91-7224C49458BB}">
                  <c15:layout/>
                </c:ext>
              </c:extLst>
            </c:dLbl>
            <c:dLbl>
              <c:idx val="1"/>
              <c:layout>
                <c:manualLayout>
                  <c:x val="-2.4999898686481489E-2"/>
                  <c:y val="-5.9090948015097643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1-437D-498B-BAE5-9D1CF3F5C71E}"/>
                </c:ext>
                <c:ext xmlns:c15="http://schemas.microsoft.com/office/drawing/2012/chart" uri="{CE6537A1-D6FC-4f65-9D91-7224C49458BB}">
                  <c15:layout/>
                </c:ext>
              </c:extLst>
            </c:dLbl>
            <c:dLbl>
              <c:idx val="2"/>
              <c:layout>
                <c:manualLayout>
                  <c:x val="-9.166666666666666E-2"/>
                  <c:y val="9.7222222222222238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2-437D-498B-BAE5-9D1CF3F5C71E}"/>
                </c:ext>
                <c:ext xmlns:c15="http://schemas.microsoft.com/office/drawing/2012/chart" uri="{CE6537A1-D6FC-4f65-9D91-7224C49458BB}">
                  <c15:layout/>
                </c:ext>
              </c:extLst>
            </c:dLbl>
            <c:dLbl>
              <c:idx val="3"/>
              <c:layout>
                <c:manualLayout>
                  <c:x val="-1.4051959876244411E-2"/>
                  <c:y val="-4.4107654047856874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3-437D-498B-BAE5-9D1CF3F5C71E}"/>
                </c:ext>
                <c:ext xmlns:c15="http://schemas.microsoft.com/office/drawing/2012/chart" uri="{CE6537A1-D6FC-4f65-9D91-7224C49458BB}">
                  <c15:layout/>
                </c:ext>
              </c:extLst>
            </c:dLbl>
            <c:dLbl>
              <c:idx val="4"/>
              <c:layout>
                <c:manualLayout>
                  <c:x val="-9.4525963052535786E-2"/>
                  <c:y val="-9.7895387442443152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4-437D-498B-BAE5-9D1CF3F5C71E}"/>
                </c:ext>
                <c:ext xmlns:c15="http://schemas.microsoft.com/office/drawing/2012/chart" uri="{CE6537A1-D6FC-4f65-9D91-7224C49458BB}">
                  <c15:layout/>
                </c:ext>
              </c:extLst>
            </c:dLbl>
            <c:dLbl>
              <c:idx val="5"/>
              <c:layout>
                <c:manualLayout>
                  <c:x val="-9.3792228037368031E-2"/>
                  <c:y val="-8.8636422022646461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5-437D-498B-BAE5-9D1CF3F5C71E}"/>
                </c:ext>
                <c:ext xmlns:c15="http://schemas.microsoft.com/office/drawing/2012/chart" uri="{CE6537A1-D6FC-4f65-9D91-7224C49458BB}">
                  <c15:layout/>
                </c:ext>
              </c:extLst>
            </c:dLbl>
            <c:dLbl>
              <c:idx val="6"/>
              <c:layout>
                <c:manualLayout>
                  <c:x val="-9.7687604878538753E-2"/>
                  <c:y val="-0.12905777511273683"/>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6-437D-498B-BAE5-9D1CF3F5C71E}"/>
                </c:ext>
                <c:ext xmlns:c15="http://schemas.microsoft.com/office/drawing/2012/chart" uri="{CE6537A1-D6FC-4f65-9D91-7224C49458BB}">
                  <c15:layout/>
                </c:ext>
              </c:extLst>
            </c:dLbl>
            <c:dLbl>
              <c:idx val="7"/>
              <c:layout>
                <c:manualLayout>
                  <c:x val="-2.5009450436047298E-2"/>
                  <c:y val="-7.5033684884585686E-2"/>
                </c:manualLayout>
              </c:layout>
              <c:showLegendKey val="0"/>
              <c:showVal val="1"/>
              <c:showCatName val="1"/>
              <c:showSerName val="0"/>
              <c:showPercent val="0"/>
              <c:showBubbleSize val="0"/>
              <c:extLst xmlns:c16r2="http://schemas.microsoft.com/office/drawing/2015/06/chart">
                <c:ext xmlns:c16="http://schemas.microsoft.com/office/drawing/2014/chart" uri="{C3380CC4-5D6E-409C-BE32-E72D297353CC}">
                  <c16:uniqueId val="{00000007-437D-498B-BAE5-9D1CF3F5C71E}"/>
                </c:ext>
                <c:ext xmlns:c15="http://schemas.microsoft.com/office/drawing/2012/chart" uri="{CE6537A1-D6FC-4f65-9D91-7224C49458BB}">
                  <c15:layout/>
                </c:ext>
              </c:extLst>
            </c:dLbl>
            <c:spPr>
              <a:noFill/>
              <a:ln>
                <a:noFill/>
              </a:ln>
              <a:effectLst/>
            </c:spPr>
            <c:showLegendKey val="0"/>
            <c:showVal val="1"/>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xVal>
            <c:strRef>
              <c:f>FBM!$EH$429:$EH$436</c:f>
              <c:strCache>
                <c:ptCount val="8"/>
                <c:pt idx="0">
                  <c:v>Homicidios </c:v>
                </c:pt>
                <c:pt idx="1">
                  <c:v>Suicidios</c:v>
                </c:pt>
                <c:pt idx="2">
                  <c:v>Hurto a Personas</c:v>
                </c:pt>
                <c:pt idx="3">
                  <c:v>Hurto a Residencias</c:v>
                </c:pt>
                <c:pt idx="4">
                  <c:v>Hurto a Comercio</c:v>
                </c:pt>
                <c:pt idx="5">
                  <c:v>Hurto a Vehículos</c:v>
                </c:pt>
                <c:pt idx="6">
                  <c:v>Hurto a Motocicletas</c:v>
                </c:pt>
                <c:pt idx="7">
                  <c:v>Hurto de Celulares</c:v>
                </c:pt>
              </c:strCache>
            </c:strRef>
          </c:xVal>
          <c:yVal>
            <c:numRef>
              <c:f>FBM!$EI$429:$EI$436</c:f>
              <c:numCache>
                <c:formatCode>General</c:formatCode>
                <c:ptCount val="8"/>
                <c:pt idx="0">
                  <c:v>0</c:v>
                </c:pt>
                <c:pt idx="1">
                  <c:v>0</c:v>
                </c:pt>
                <c:pt idx="2">
                  <c:v>14</c:v>
                </c:pt>
                <c:pt idx="3">
                  <c:v>13</c:v>
                </c:pt>
                <c:pt idx="4">
                  <c:v>5</c:v>
                </c:pt>
                <c:pt idx="5">
                  <c:v>0</c:v>
                </c:pt>
                <c:pt idx="6">
                  <c:v>1</c:v>
                </c:pt>
                <c:pt idx="7">
                  <c:v>6</c:v>
                </c:pt>
              </c:numCache>
            </c:numRef>
          </c:yVal>
          <c:smooth val="0"/>
          <c:extLst xmlns:c16r2="http://schemas.microsoft.com/office/drawing/2015/06/chart">
            <c:ext xmlns:c16="http://schemas.microsoft.com/office/drawing/2014/chart" uri="{C3380CC4-5D6E-409C-BE32-E72D297353CC}">
              <c16:uniqueId val="{00000008-437D-498B-BAE5-9D1CF3F5C71E}"/>
            </c:ext>
          </c:extLst>
        </c:ser>
        <c:dLbls>
          <c:showLegendKey val="0"/>
          <c:showVal val="0"/>
          <c:showCatName val="0"/>
          <c:showSerName val="0"/>
          <c:showPercent val="0"/>
          <c:showBubbleSize val="0"/>
        </c:dLbls>
        <c:axId val="499233096"/>
        <c:axId val="499233488"/>
      </c:scatterChart>
      <c:valAx>
        <c:axId val="499233096"/>
        <c:scaling>
          <c:orientation val="minMax"/>
        </c:scaling>
        <c:delete val="0"/>
        <c:axPos val="b"/>
        <c:numFmt formatCode="General" sourceLinked="1"/>
        <c:majorTickMark val="out"/>
        <c:minorTickMark val="none"/>
        <c:tickLblPos val="nextTo"/>
        <c:crossAx val="499233488"/>
        <c:crosses val="autoZero"/>
        <c:crossBetween val="midCat"/>
      </c:valAx>
      <c:valAx>
        <c:axId val="499233488"/>
        <c:scaling>
          <c:orientation val="minMax"/>
        </c:scaling>
        <c:delete val="0"/>
        <c:axPos val="l"/>
        <c:numFmt formatCode="General" sourceLinked="1"/>
        <c:majorTickMark val="out"/>
        <c:minorTickMark val="none"/>
        <c:tickLblPos val="nextTo"/>
        <c:crossAx val="499233096"/>
        <c:crosses val="autoZero"/>
        <c:crossBetween val="midCat"/>
      </c:valAx>
    </c:plotArea>
    <c:plotVisOnly val="1"/>
    <c:dispBlanksAs val="gap"/>
    <c:showDLblsOverMax val="0"/>
  </c:chart>
  <c:spPr>
    <a:ln>
      <a:solidFill>
        <a:srgbClr val="7030A0"/>
      </a:solidFill>
    </a:ln>
  </c:spPr>
  <c:txPr>
    <a:bodyPr/>
    <a:lstStyle/>
    <a:p>
      <a:pPr>
        <a:defRPr sz="900">
          <a:latin typeface="Gill Sans MT" panose="020B0502020104020203" pitchFamily="34" charset="0"/>
          <a:cs typeface="Times New Roman" panose="02020603050405020304" pitchFamily="18" charset="0"/>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200">
                <a:solidFill>
                  <a:srgbClr val="7030A0"/>
                </a:solidFill>
              </a:defRPr>
            </a:pPr>
            <a:r>
              <a:rPr lang="es-CO" sz="1200">
                <a:solidFill>
                  <a:srgbClr val="7030A0"/>
                </a:solidFill>
              </a:rPr>
              <a:t>Menores de 5 años</a:t>
            </a:r>
          </a:p>
        </c:rich>
      </c:tx>
      <c:layout>
        <c:manualLayout>
          <c:xMode val="edge"/>
          <c:yMode val="edge"/>
          <c:x val="0.3878298023877752"/>
          <c:y val="8.6893396854459039E-3"/>
        </c:manualLayout>
      </c:layout>
      <c:overlay val="1"/>
    </c:title>
    <c:autoTitleDeleted val="0"/>
    <c:plotArea>
      <c:layout>
        <c:manualLayout>
          <c:layoutTarget val="inner"/>
          <c:xMode val="edge"/>
          <c:yMode val="edge"/>
          <c:x val="5.8099518810148729E-2"/>
          <c:y val="0.26018961918113581"/>
          <c:w val="0.93611111111111112"/>
          <c:h val="0.56557475192619389"/>
        </c:manualLayout>
      </c:layout>
      <c:barChart>
        <c:barDir val="col"/>
        <c:grouping val="clustered"/>
        <c:varyColors val="0"/>
        <c:ser>
          <c:idx val="0"/>
          <c:order val="0"/>
          <c:invertIfNegative val="0"/>
          <c:dLbls>
            <c:dLbl>
              <c:idx val="1"/>
              <c:layout>
                <c:manualLayout>
                  <c:x val="-4.0000000000000001E-3"/>
                  <c:y val="4.54545129173135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7C5-4B5E-A941-292196C13D34}"/>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FBM!$EI$535:$EL$535</c:f>
              <c:strCache>
                <c:ptCount val="4"/>
                <c:pt idx="0">
                  <c:v>Adecuado</c:v>
                </c:pt>
                <c:pt idx="1">
                  <c:v>Riesgo Peso Bajo</c:v>
                </c:pt>
                <c:pt idx="2">
                  <c:v>DNT Global</c:v>
                </c:pt>
                <c:pt idx="3">
                  <c:v>Sobrepeso </c:v>
                </c:pt>
              </c:strCache>
            </c:strRef>
          </c:cat>
          <c:val>
            <c:numRef>
              <c:f>FBM!$EI$536:$EL$536</c:f>
              <c:numCache>
                <c:formatCode>General</c:formatCode>
                <c:ptCount val="4"/>
                <c:pt idx="0">
                  <c:v>0</c:v>
                </c:pt>
                <c:pt idx="1">
                  <c:v>85.7</c:v>
                </c:pt>
                <c:pt idx="2">
                  <c:v>14.3</c:v>
                </c:pt>
                <c:pt idx="3">
                  <c:v>0</c:v>
                </c:pt>
              </c:numCache>
            </c:numRef>
          </c:val>
          <c:extLst xmlns:c16r2="http://schemas.microsoft.com/office/drawing/2015/06/chart">
            <c:ext xmlns:c16="http://schemas.microsoft.com/office/drawing/2014/chart" uri="{C3380CC4-5D6E-409C-BE32-E72D297353CC}">
              <c16:uniqueId val="{00000001-27C5-4B5E-A941-292196C13D34}"/>
            </c:ext>
          </c:extLst>
        </c:ser>
        <c:dLbls>
          <c:showLegendKey val="0"/>
          <c:showVal val="0"/>
          <c:showCatName val="0"/>
          <c:showSerName val="0"/>
          <c:showPercent val="0"/>
          <c:showBubbleSize val="0"/>
        </c:dLbls>
        <c:gapWidth val="150"/>
        <c:axId val="499234272"/>
        <c:axId val="499234664"/>
      </c:barChart>
      <c:catAx>
        <c:axId val="499234272"/>
        <c:scaling>
          <c:orientation val="minMax"/>
        </c:scaling>
        <c:delete val="0"/>
        <c:axPos val="b"/>
        <c:numFmt formatCode="General" sourceLinked="0"/>
        <c:majorTickMark val="out"/>
        <c:minorTickMark val="none"/>
        <c:tickLblPos val="nextTo"/>
        <c:crossAx val="499234664"/>
        <c:crosses val="autoZero"/>
        <c:auto val="1"/>
        <c:lblAlgn val="ctr"/>
        <c:lblOffset val="100"/>
        <c:noMultiLvlLbl val="0"/>
      </c:catAx>
      <c:valAx>
        <c:axId val="499234664"/>
        <c:scaling>
          <c:orientation val="minMax"/>
        </c:scaling>
        <c:delete val="0"/>
        <c:axPos val="l"/>
        <c:numFmt formatCode="General" sourceLinked="1"/>
        <c:majorTickMark val="out"/>
        <c:minorTickMark val="none"/>
        <c:tickLblPos val="nextTo"/>
        <c:txPr>
          <a:bodyPr/>
          <a:lstStyle/>
          <a:p>
            <a:pPr>
              <a:defRPr sz="900"/>
            </a:pPr>
            <a:endParaRPr lang="es-ES"/>
          </a:p>
        </c:txPr>
        <c:crossAx val="499234272"/>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sz="1200">
                <a:solidFill>
                  <a:srgbClr val="7030A0"/>
                </a:solidFill>
              </a:defRPr>
            </a:pPr>
            <a:r>
              <a:rPr lang="es-CO" sz="1200">
                <a:solidFill>
                  <a:srgbClr val="7030A0"/>
                </a:solidFill>
              </a:rPr>
              <a:t>Menores de 18 años</a:t>
            </a:r>
          </a:p>
        </c:rich>
      </c:tx>
      <c:layout>
        <c:manualLayout>
          <c:xMode val="edge"/>
          <c:yMode val="edge"/>
          <c:x val="0.39520454487982515"/>
          <c:y val="4.1138307677921801E-2"/>
        </c:manualLayout>
      </c:layout>
      <c:overlay val="1"/>
    </c:title>
    <c:autoTitleDeleted val="0"/>
    <c:plotArea>
      <c:layout>
        <c:manualLayout>
          <c:layoutTarget val="inner"/>
          <c:xMode val="edge"/>
          <c:yMode val="edge"/>
          <c:x val="6.5391854001277713E-2"/>
          <c:y val="0.11711400567091891"/>
          <c:w val="0.91479330708661422"/>
          <c:h val="0.67529224129996157"/>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FBM!$EM$535:$EO$535</c:f>
              <c:strCache>
                <c:ptCount val="3"/>
                <c:pt idx="0">
                  <c:v>Talla adecuada</c:v>
                </c:pt>
                <c:pt idx="1">
                  <c:v>Riesgo Talla Baja</c:v>
                </c:pt>
                <c:pt idx="2">
                  <c:v>Talla Baja</c:v>
                </c:pt>
              </c:strCache>
            </c:strRef>
          </c:cat>
          <c:val>
            <c:numRef>
              <c:f>FBM!$EM$536:$EO$536</c:f>
              <c:numCache>
                <c:formatCode>General</c:formatCode>
                <c:ptCount val="3"/>
                <c:pt idx="0">
                  <c:v>68.900000000000006</c:v>
                </c:pt>
                <c:pt idx="1">
                  <c:v>21</c:v>
                </c:pt>
                <c:pt idx="2">
                  <c:v>9.6999999999999993</c:v>
                </c:pt>
              </c:numCache>
            </c:numRef>
          </c:val>
          <c:extLst xmlns:c16r2="http://schemas.microsoft.com/office/drawing/2015/06/chart">
            <c:ext xmlns:c16="http://schemas.microsoft.com/office/drawing/2014/chart" uri="{C3380CC4-5D6E-409C-BE32-E72D297353CC}">
              <c16:uniqueId val="{00000000-F8F0-4920-B996-CB837BE8A348}"/>
            </c:ext>
          </c:extLst>
        </c:ser>
        <c:dLbls>
          <c:showLegendKey val="0"/>
          <c:showVal val="0"/>
          <c:showCatName val="0"/>
          <c:showSerName val="0"/>
          <c:showPercent val="0"/>
          <c:showBubbleSize val="0"/>
        </c:dLbls>
        <c:gapWidth val="150"/>
        <c:axId val="499409272"/>
        <c:axId val="499409664"/>
      </c:barChart>
      <c:catAx>
        <c:axId val="499409272"/>
        <c:scaling>
          <c:orientation val="minMax"/>
        </c:scaling>
        <c:delete val="0"/>
        <c:axPos val="b"/>
        <c:numFmt formatCode="General" sourceLinked="0"/>
        <c:majorTickMark val="out"/>
        <c:minorTickMark val="none"/>
        <c:tickLblPos val="nextTo"/>
        <c:crossAx val="499409664"/>
        <c:crosses val="autoZero"/>
        <c:auto val="1"/>
        <c:lblAlgn val="ctr"/>
        <c:lblOffset val="100"/>
        <c:noMultiLvlLbl val="0"/>
      </c:catAx>
      <c:valAx>
        <c:axId val="499409664"/>
        <c:scaling>
          <c:orientation val="minMax"/>
        </c:scaling>
        <c:delete val="0"/>
        <c:axPos val="l"/>
        <c:numFmt formatCode="General" sourceLinked="1"/>
        <c:majorTickMark val="out"/>
        <c:minorTickMark val="none"/>
        <c:tickLblPos val="nextTo"/>
        <c:txPr>
          <a:bodyPr/>
          <a:lstStyle/>
          <a:p>
            <a:pPr>
              <a:defRPr sz="900"/>
            </a:pPr>
            <a:endParaRPr lang="es-ES"/>
          </a:p>
        </c:txPr>
        <c:crossAx val="499409272"/>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94925634295717E-2"/>
          <c:y val="5.0925925925925923E-2"/>
          <c:w val="0.88396062992125979"/>
          <c:h val="0.73996135899679205"/>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1-8B73-40E4-A73A-4BA34EFD1D27}"/>
              </c:ext>
            </c:extLst>
          </c:dPt>
          <c:dPt>
            <c:idx val="2"/>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3-8B73-40E4-A73A-4BA34EFD1D27}"/>
              </c:ext>
            </c:extLst>
          </c:dPt>
          <c:dPt>
            <c:idx val="3"/>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05-8B73-40E4-A73A-4BA34EFD1D27}"/>
              </c:ext>
            </c:extLst>
          </c:dPt>
          <c:dPt>
            <c:idx val="4"/>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7-8B73-40E4-A73A-4BA34EFD1D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FBM!$EJ$1147:$EN$1147</c:f>
              <c:strCache>
                <c:ptCount val="5"/>
                <c:pt idx="0">
                  <c:v>Movilizacion de Recursos</c:v>
                </c:pt>
                <c:pt idx="1">
                  <c:v>Ejecucion de Recursos</c:v>
                </c:pt>
                <c:pt idx="2">
                  <c:v>Ordenamiento Territorial</c:v>
                </c:pt>
                <c:pt idx="3">
                  <c:v>Gobierno Abierto y Transparencia</c:v>
                </c:pt>
                <c:pt idx="4">
                  <c:v>Puntaje</c:v>
                </c:pt>
              </c:strCache>
            </c:strRef>
          </c:cat>
          <c:val>
            <c:numRef>
              <c:f>FBM!$EJ$1148:$EN$1148</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8-8B73-40E4-A73A-4BA34EFD1D27}"/>
            </c:ext>
          </c:extLst>
        </c:ser>
        <c:dLbls>
          <c:showLegendKey val="0"/>
          <c:showVal val="0"/>
          <c:showCatName val="0"/>
          <c:showSerName val="0"/>
          <c:showPercent val="0"/>
          <c:showBubbleSize val="0"/>
        </c:dLbls>
        <c:gapWidth val="219"/>
        <c:overlap val="-27"/>
        <c:axId val="499410840"/>
        <c:axId val="499411232"/>
      </c:barChart>
      <c:catAx>
        <c:axId val="499410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9411232"/>
        <c:crosses val="autoZero"/>
        <c:auto val="1"/>
        <c:lblAlgn val="ctr"/>
        <c:lblOffset val="100"/>
        <c:noMultiLvlLbl val="0"/>
      </c:catAx>
      <c:valAx>
        <c:axId val="4994112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941084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01-3BF0-4889-BA05-A06C180BCAC8}"/>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3-3BF0-4889-BA05-A06C180BCAC8}"/>
              </c:ext>
            </c:extLst>
          </c:dPt>
          <c:dPt>
            <c:idx val="2"/>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5-3BF0-4889-BA05-A06C180BCAC8}"/>
              </c:ext>
            </c:extLst>
          </c:dPt>
          <c:dPt>
            <c:idx val="4"/>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7-3BF0-4889-BA05-A06C180BCA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FBM!$EJ$1178:$EN$1178</c:f>
              <c:strCache>
                <c:ptCount val="5"/>
                <c:pt idx="0">
                  <c:v>Educacion</c:v>
                </c:pt>
                <c:pt idx="1">
                  <c:v>Salud</c:v>
                </c:pt>
                <c:pt idx="2">
                  <c:v>Servicios</c:v>
                </c:pt>
                <c:pt idx="3">
                  <c:v>Seguridad</c:v>
                </c:pt>
                <c:pt idx="4">
                  <c:v>Puntaje</c:v>
                </c:pt>
              </c:strCache>
            </c:strRef>
          </c:cat>
          <c:val>
            <c:numRef>
              <c:f>FBM!$EJ$1179:$EN$1179</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8-3BF0-4889-BA05-A06C180BCAC8}"/>
            </c:ext>
          </c:extLst>
        </c:ser>
        <c:dLbls>
          <c:showLegendKey val="0"/>
          <c:showVal val="0"/>
          <c:showCatName val="0"/>
          <c:showSerName val="0"/>
          <c:showPercent val="0"/>
          <c:showBubbleSize val="0"/>
        </c:dLbls>
        <c:gapWidth val="182"/>
        <c:axId val="499412016"/>
        <c:axId val="499412408"/>
      </c:barChart>
      <c:catAx>
        <c:axId val="4994120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9412408"/>
        <c:crosses val="autoZero"/>
        <c:auto val="1"/>
        <c:lblAlgn val="ctr"/>
        <c:lblOffset val="100"/>
        <c:noMultiLvlLbl val="0"/>
      </c:catAx>
      <c:valAx>
        <c:axId val="49941240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941201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Pt>
            <c:idx val="0"/>
            <c:invertIfNegative val="0"/>
            <c:bubble3D val="0"/>
            <c:spPr>
              <a:solidFill>
                <a:srgbClr val="FF0000"/>
              </a:solidFill>
              <a:ln>
                <a:noFill/>
              </a:ln>
              <a:effectLst/>
              <a:sp3d/>
            </c:spPr>
            <c:extLst xmlns:c16r2="http://schemas.microsoft.com/office/drawing/2015/06/chart">
              <c:ext xmlns:c16="http://schemas.microsoft.com/office/drawing/2014/chart" uri="{C3380CC4-5D6E-409C-BE32-E72D297353CC}">
                <c16:uniqueId val="{00000001-F76A-43ED-B6E7-5EC9061D74D3}"/>
              </c:ext>
            </c:extLst>
          </c:dPt>
          <c:dPt>
            <c:idx val="1"/>
            <c:invertIfNegative val="0"/>
            <c:bubble3D val="0"/>
            <c:spPr>
              <a:solidFill>
                <a:schemeClr val="accent6">
                  <a:lumMod val="75000"/>
                </a:schemeClr>
              </a:solidFill>
              <a:ln>
                <a:noFill/>
              </a:ln>
              <a:effectLst/>
              <a:sp3d/>
            </c:spPr>
            <c:extLst xmlns:c16r2="http://schemas.microsoft.com/office/drawing/2015/06/chart">
              <c:ext xmlns:c16="http://schemas.microsoft.com/office/drawing/2014/chart" uri="{C3380CC4-5D6E-409C-BE32-E72D297353CC}">
                <c16:uniqueId val="{00000003-F76A-43ED-B6E7-5EC9061D74D3}"/>
              </c:ext>
            </c:extLst>
          </c:dPt>
          <c:dLbls>
            <c:dLbl>
              <c:idx val="0"/>
              <c:layout>
                <c:manualLayout>
                  <c:x val="3.2597628900379025E-2"/>
                  <c:y val="-7.48538287438702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76A-43ED-B6E7-5EC9061D74D3}"/>
                </c:ext>
                <c:ext xmlns:c15="http://schemas.microsoft.com/office/drawing/2012/chart" uri="{CE6537A1-D6FC-4f65-9D91-7224C49458BB}">
                  <c15:layout/>
                </c:ext>
              </c:extLst>
            </c:dLbl>
            <c:dLbl>
              <c:idx val="1"/>
              <c:layout>
                <c:manualLayout>
                  <c:x val="3.9841546433796581E-2"/>
                  <c:y val="-4.210527866842701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76A-43ED-B6E7-5EC9061D74D3}"/>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FBM!$EJ$1182:$EK$1182</c:f>
              <c:strCache>
                <c:ptCount val="2"/>
                <c:pt idx="0">
                  <c:v>Puntaje </c:v>
                </c:pt>
                <c:pt idx="1">
                  <c:v>Puesto</c:v>
                </c:pt>
              </c:strCache>
            </c:strRef>
          </c:cat>
          <c:val>
            <c:numRef>
              <c:f>FBM!$EJ$1183:$EK$1183</c:f>
              <c:numCache>
                <c:formatCode>0.00</c:formatCode>
                <c:ptCount val="2"/>
                <c:pt idx="0">
                  <c:v>0</c:v>
                </c:pt>
                <c:pt idx="1">
                  <c:v>0</c:v>
                </c:pt>
              </c:numCache>
            </c:numRef>
          </c:val>
          <c:extLst xmlns:c16r2="http://schemas.microsoft.com/office/drawing/2015/06/chart">
            <c:ext xmlns:c16="http://schemas.microsoft.com/office/drawing/2014/chart" uri="{C3380CC4-5D6E-409C-BE32-E72D297353CC}">
              <c16:uniqueId val="{00000004-F76A-43ED-B6E7-5EC9061D74D3}"/>
            </c:ext>
          </c:extLst>
        </c:ser>
        <c:dLbls>
          <c:showLegendKey val="0"/>
          <c:showVal val="0"/>
          <c:showCatName val="0"/>
          <c:showSerName val="0"/>
          <c:showPercent val="0"/>
          <c:showBubbleSize val="0"/>
        </c:dLbls>
        <c:gapWidth val="150"/>
        <c:shape val="box"/>
        <c:axId val="499564920"/>
        <c:axId val="499565312"/>
        <c:axId val="0"/>
      </c:bar3DChart>
      <c:catAx>
        <c:axId val="4995649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9565312"/>
        <c:crosses val="autoZero"/>
        <c:auto val="1"/>
        <c:lblAlgn val="ctr"/>
        <c:lblOffset val="100"/>
        <c:noMultiLvlLbl val="0"/>
      </c:catAx>
      <c:valAx>
        <c:axId val="4995653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956492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0070C0"/>
              </a:solidFill>
              <a:ln>
                <a:noFill/>
              </a:ln>
              <a:effectLst/>
            </c:spPr>
            <c:extLst xmlns:c16r2="http://schemas.microsoft.com/office/drawing/2015/06/chart">
              <c:ext xmlns:c16="http://schemas.microsoft.com/office/drawing/2014/chart" uri="{C3380CC4-5D6E-409C-BE32-E72D297353CC}">
                <c16:uniqueId val="{00000001-D144-4F32-AB6E-E6F9142ECC49}"/>
              </c:ext>
            </c:extLst>
          </c:dPt>
          <c:dPt>
            <c:idx val="1"/>
            <c:invertIfNegative val="0"/>
            <c:bubble3D val="0"/>
            <c:spPr>
              <a:solidFill>
                <a:srgbClr val="FFFF00"/>
              </a:solidFill>
              <a:ln>
                <a:noFill/>
              </a:ln>
              <a:effectLst/>
            </c:spPr>
            <c:extLst xmlns:c16r2="http://schemas.microsoft.com/office/drawing/2015/06/chart">
              <c:ext xmlns:c16="http://schemas.microsoft.com/office/drawing/2014/chart" uri="{C3380CC4-5D6E-409C-BE32-E72D297353CC}">
                <c16:uniqueId val="{00000003-D144-4F32-AB6E-E6F9142ECC49}"/>
              </c:ext>
            </c:extLst>
          </c:dPt>
          <c:dPt>
            <c:idx val="2"/>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5-D144-4F32-AB6E-E6F9142ECC49}"/>
              </c:ext>
            </c:extLst>
          </c:dPt>
          <c:dPt>
            <c:idx val="3"/>
            <c:invertIfNegative val="0"/>
            <c:bubble3D val="0"/>
            <c:spPr>
              <a:solidFill>
                <a:schemeClr val="accent4">
                  <a:lumMod val="60000"/>
                  <a:lumOff val="40000"/>
                </a:schemeClr>
              </a:solidFill>
              <a:ln>
                <a:noFill/>
              </a:ln>
              <a:effectLst/>
            </c:spPr>
            <c:extLst xmlns:c16r2="http://schemas.microsoft.com/office/drawing/2015/06/chart">
              <c:ext xmlns:c16="http://schemas.microsoft.com/office/drawing/2014/chart" uri="{C3380CC4-5D6E-409C-BE32-E72D297353CC}">
                <c16:uniqueId val="{00000007-D144-4F32-AB6E-E6F9142ECC49}"/>
              </c:ext>
            </c:extLst>
          </c:dPt>
          <c:dPt>
            <c:idx val="4"/>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9-D144-4F32-AB6E-E6F9142ECC49}"/>
              </c:ext>
            </c:extLst>
          </c:dPt>
          <c:dPt>
            <c:idx val="6"/>
            <c:invertIfNegative val="0"/>
            <c:bubble3D val="0"/>
            <c:spPr>
              <a:solidFill>
                <a:schemeClr val="accent6"/>
              </a:solidFill>
              <a:ln>
                <a:noFill/>
              </a:ln>
              <a:effectLst/>
            </c:spPr>
            <c:extLst xmlns:c16r2="http://schemas.microsoft.com/office/drawing/2015/06/chart">
              <c:ext xmlns:c16="http://schemas.microsoft.com/office/drawing/2014/chart" uri="{C3380CC4-5D6E-409C-BE32-E72D297353CC}">
                <c16:uniqueId val="{0000000B-D144-4F32-AB6E-E6F9142ECC4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FBM!$EP$1147:$EV$1147</c:f>
              <c:strCache>
                <c:ptCount val="7"/>
                <c:pt idx="0">
                  <c:v>Eficacia</c:v>
                </c:pt>
                <c:pt idx="1">
                  <c:v>Eficiencia</c:v>
                </c:pt>
                <c:pt idx="2">
                  <c:v>Cumplimiento de Requisitos legales</c:v>
                </c:pt>
                <c:pt idx="3">
                  <c:v>Gestion Administrativa y Legal</c:v>
                </c:pt>
                <c:pt idx="4">
                  <c:v>Desempeño Fiscal</c:v>
                </c:pt>
                <c:pt idx="5">
                  <c:v>Capacidad administrativa</c:v>
                </c:pt>
                <c:pt idx="6">
                  <c:v>Indicador de Desemepeño Integral</c:v>
                </c:pt>
              </c:strCache>
            </c:strRef>
          </c:cat>
          <c:val>
            <c:numRef>
              <c:f>FBM!$EP$1148:$EV$1148</c:f>
              <c:numCache>
                <c:formatCode>0.00</c:formatCode>
                <c:ptCount val="7"/>
                <c:pt idx="0">
                  <c:v>0</c:v>
                </c:pt>
                <c:pt idx="1">
                  <c:v>0</c:v>
                </c:pt>
                <c:pt idx="2">
                  <c:v>0</c:v>
                </c:pt>
                <c:pt idx="3">
                  <c:v>0</c:v>
                </c:pt>
                <c:pt idx="4">
                  <c:v>0</c:v>
                </c:pt>
                <c:pt idx="5">
                  <c:v>0</c:v>
                </c:pt>
                <c:pt idx="6">
                  <c:v>0</c:v>
                </c:pt>
              </c:numCache>
            </c:numRef>
          </c:val>
          <c:extLst xmlns:c16r2="http://schemas.microsoft.com/office/drawing/2015/06/chart">
            <c:ext xmlns:c16="http://schemas.microsoft.com/office/drawing/2014/chart" uri="{C3380CC4-5D6E-409C-BE32-E72D297353CC}">
              <c16:uniqueId val="{0000000C-D144-4F32-AB6E-E6F9142ECC49}"/>
            </c:ext>
          </c:extLst>
        </c:ser>
        <c:dLbls>
          <c:showLegendKey val="0"/>
          <c:showVal val="0"/>
          <c:showCatName val="0"/>
          <c:showSerName val="0"/>
          <c:showPercent val="0"/>
          <c:showBubbleSize val="0"/>
        </c:dLbls>
        <c:gapWidth val="150"/>
        <c:overlap val="100"/>
        <c:axId val="499566096"/>
        <c:axId val="499566488"/>
      </c:barChart>
      <c:catAx>
        <c:axId val="499566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9566488"/>
        <c:crosses val="autoZero"/>
        <c:auto val="1"/>
        <c:lblAlgn val="ctr"/>
        <c:lblOffset val="100"/>
        <c:noMultiLvlLbl val="0"/>
      </c:catAx>
      <c:valAx>
        <c:axId val="4995664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956609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877744719435517"/>
          <c:y val="5.0925925925925923E-2"/>
          <c:w val="0.66109685879299629"/>
          <c:h val="0.8416746864975212"/>
        </c:manualLayout>
      </c:layout>
      <c:barChart>
        <c:barDir val="bar"/>
        <c:grouping val="clustered"/>
        <c:varyColors val="0"/>
        <c:ser>
          <c:idx val="0"/>
          <c:order val="0"/>
          <c:spPr>
            <a:solidFill>
              <a:schemeClr val="accent6">
                <a:lumMod val="75000"/>
              </a:schemeClr>
            </a:solidFill>
            <a:ln>
              <a:noFill/>
            </a:ln>
            <a:effectLst/>
          </c:spPr>
          <c:invertIfNegative val="0"/>
          <c:dPt>
            <c:idx val="0"/>
            <c:invertIfNegative val="0"/>
            <c:bubble3D val="0"/>
            <c:spPr>
              <a:solidFill>
                <a:srgbClr val="0070C0"/>
              </a:solidFill>
              <a:ln>
                <a:noFill/>
              </a:ln>
              <a:effectLst/>
            </c:spPr>
            <c:extLst xmlns:c16r2="http://schemas.microsoft.com/office/drawing/2015/06/chart">
              <c:ext xmlns:c16="http://schemas.microsoft.com/office/drawing/2014/chart" uri="{C3380CC4-5D6E-409C-BE32-E72D297353CC}">
                <c16:uniqueId val="{00000001-1CCE-4047-BC54-4E55F2124B25}"/>
              </c:ext>
            </c:extLst>
          </c:dPt>
          <c:dPt>
            <c:idx val="1"/>
            <c:invertIfNegative val="0"/>
            <c:bubble3D val="0"/>
            <c:spPr>
              <a:solidFill>
                <a:srgbClr val="00B050"/>
              </a:solidFill>
              <a:ln>
                <a:noFill/>
              </a:ln>
              <a:effectLst/>
            </c:spPr>
            <c:extLst xmlns:c16r2="http://schemas.microsoft.com/office/drawing/2015/06/chart">
              <c:ext xmlns:c16="http://schemas.microsoft.com/office/drawing/2014/chart" uri="{C3380CC4-5D6E-409C-BE32-E72D297353CC}">
                <c16:uniqueId val="{00000003-1CCE-4047-BC54-4E55F2124B25}"/>
              </c:ext>
            </c:extLst>
          </c:dPt>
          <c:dPt>
            <c:idx val="2"/>
            <c:invertIfNegative val="0"/>
            <c:bubble3D val="0"/>
            <c:spPr>
              <a:solidFill>
                <a:srgbClr val="7030A0"/>
              </a:solidFill>
              <a:ln>
                <a:noFill/>
              </a:ln>
              <a:effectLst/>
            </c:spPr>
            <c:extLst xmlns:c16r2="http://schemas.microsoft.com/office/drawing/2015/06/chart">
              <c:ext xmlns:c16="http://schemas.microsoft.com/office/drawing/2014/chart" uri="{C3380CC4-5D6E-409C-BE32-E72D297353CC}">
                <c16:uniqueId val="{00000005-1CCE-4047-BC54-4E55F2124B25}"/>
              </c:ext>
            </c:extLst>
          </c:dPt>
          <c:dPt>
            <c:idx val="3"/>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7-1CCE-4047-BC54-4E55F2124B2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FBM!$EP$1178:$ET$1178</c:f>
              <c:strCache>
                <c:ptCount val="5"/>
                <c:pt idx="0">
                  <c:v>Generacion de Recursos Propios</c:v>
                </c:pt>
                <c:pt idx="1">
                  <c:v>Magnitud de la Inversion</c:v>
                </c:pt>
                <c:pt idx="2">
                  <c:v>Capacidad de Ahorro</c:v>
                </c:pt>
                <c:pt idx="3">
                  <c:v>Indicador de Desempeño Fiscal</c:v>
                </c:pt>
                <c:pt idx="4">
                  <c:v>Posicion a Nivel Nacional</c:v>
                </c:pt>
              </c:strCache>
            </c:strRef>
          </c:cat>
          <c:val>
            <c:numRef>
              <c:f>FBM!$EP$1179:$ET$1179</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8-1CCE-4047-BC54-4E55F2124B25}"/>
            </c:ext>
          </c:extLst>
        </c:ser>
        <c:dLbls>
          <c:showLegendKey val="0"/>
          <c:showVal val="0"/>
          <c:showCatName val="0"/>
          <c:showSerName val="0"/>
          <c:showPercent val="0"/>
          <c:showBubbleSize val="0"/>
        </c:dLbls>
        <c:gapWidth val="182"/>
        <c:axId val="499567272"/>
        <c:axId val="499567664"/>
      </c:barChart>
      <c:catAx>
        <c:axId val="499567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9567664"/>
        <c:crosses val="autoZero"/>
        <c:auto val="1"/>
        <c:lblAlgn val="ctr"/>
        <c:lblOffset val="100"/>
        <c:noMultiLvlLbl val="0"/>
      </c:catAx>
      <c:valAx>
        <c:axId val="499567664"/>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9567272"/>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2225" cap="rnd">
              <a:solidFill>
                <a:srgbClr val="7030A0"/>
              </a:solidFill>
              <a:round/>
            </a:ln>
            <a:effectLst/>
          </c:spPr>
          <c:marker>
            <c:symbol val="diamond"/>
            <c:size val="6"/>
            <c:spPr>
              <a:noFill/>
              <a:ln w="9525">
                <a:solidFill>
                  <a:srgbClr val="7030A0"/>
                </a:solidFill>
                <a:round/>
              </a:ln>
              <a:effectLst/>
            </c:spPr>
          </c:marker>
          <c:dLbls>
            <c:dLbl>
              <c:idx val="0"/>
              <c:layout>
                <c:manualLayout>
                  <c:x val="-1.2044034568122064E-2"/>
                  <c:y val="6.944444444444444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DE6-49C0-890E-EBD2ACB838AC}"/>
                </c:ext>
                <c:ext xmlns:c15="http://schemas.microsoft.com/office/drawing/2012/chart" uri="{CE6537A1-D6FC-4f65-9D91-7224C49458BB}">
                  <c15:layout/>
                </c:ext>
              </c:extLst>
            </c:dLbl>
            <c:dLbl>
              <c:idx val="1"/>
              <c:layout>
                <c:manualLayout>
                  <c:x val="-1.6898034282997357E-2"/>
                  <c:y val="9.259259259259258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DE6-49C0-890E-EBD2ACB838AC}"/>
                </c:ext>
                <c:ext xmlns:c15="http://schemas.microsoft.com/office/drawing/2012/chart" uri="{CE6537A1-D6FC-4f65-9D91-7224C49458BB}">
                  <c15:layout/>
                </c:ext>
              </c:extLst>
            </c:dLbl>
            <c:dLbl>
              <c:idx val="2"/>
              <c:layout>
                <c:manualLayout>
                  <c:x val="-2.175203399787265E-2"/>
                  <c:y val="7.407407407407411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DE6-49C0-890E-EBD2ACB838AC}"/>
                </c:ext>
                <c:ext xmlns:c15="http://schemas.microsoft.com/office/drawing/2012/chart" uri="{CE6537A1-D6FC-4f65-9D91-7224C49458BB}">
                  <c15:layout/>
                </c:ext>
              </c:extLst>
            </c:dLbl>
            <c:dLbl>
              <c:idx val="3"/>
              <c:layout>
                <c:manualLayout>
                  <c:x val="-1.6898034282997357E-2"/>
                  <c:y val="8.333333333333332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DE6-49C0-890E-EBD2ACB838AC}"/>
                </c:ext>
                <c:ext xmlns:c15="http://schemas.microsoft.com/office/drawing/2012/chart" uri="{CE6537A1-D6FC-4f65-9D91-7224C49458BB}">
                  <c15:layout/>
                </c:ext>
              </c:extLst>
            </c:dLbl>
            <c:dLbl>
              <c:idx val="4"/>
              <c:layout>
                <c:manualLayout>
                  <c:x val="-3.1460033427623324E-2"/>
                  <c:y val="-5.55555555555555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DE6-49C0-890E-EBD2ACB838AC}"/>
                </c:ext>
                <c:ext xmlns:c15="http://schemas.microsoft.com/office/drawing/2012/chart" uri="{CE6537A1-D6FC-4f65-9D91-7224C49458BB}">
                  <c15:layout/>
                </c:ext>
              </c:extLst>
            </c:dLbl>
            <c:dLbl>
              <c:idx val="5"/>
              <c:layout>
                <c:manualLayout>
                  <c:x val="-3.3887033285060972E-2"/>
                  <c:y val="-9.259259259259262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DE6-49C0-890E-EBD2ACB838AC}"/>
                </c:ext>
                <c:ext xmlns:c15="http://schemas.microsoft.com/office/drawing/2012/chart" uri="{CE6537A1-D6FC-4f65-9D91-7224C49458BB}">
                  <c15:layout/>
                </c:ext>
              </c:extLst>
            </c:dLbl>
            <c:dLbl>
              <c:idx val="6"/>
              <c:layout>
                <c:manualLayout>
                  <c:x val="-1.447103442555971E-2"/>
                  <c:y val="8.3333333333333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DE6-49C0-890E-EBD2ACB838A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FBM!$EP$1192:$EW$1192</c:f>
              <c:numCache>
                <c:formatCode>General</c:formatCode>
                <c:ptCount val="8"/>
                <c:pt idx="0">
                  <c:v>2012</c:v>
                </c:pt>
                <c:pt idx="1">
                  <c:v>2013</c:v>
                </c:pt>
                <c:pt idx="2">
                  <c:v>2014</c:v>
                </c:pt>
                <c:pt idx="3">
                  <c:v>2015</c:v>
                </c:pt>
                <c:pt idx="4">
                  <c:v>2016</c:v>
                </c:pt>
                <c:pt idx="5">
                  <c:v>2017</c:v>
                </c:pt>
                <c:pt idx="6">
                  <c:v>2018</c:v>
                </c:pt>
                <c:pt idx="7">
                  <c:v>2019</c:v>
                </c:pt>
              </c:numCache>
            </c:numRef>
          </c:cat>
          <c:val>
            <c:numRef>
              <c:f>FBM!$EP$1193:$EW$1193</c:f>
              <c:numCache>
                <c:formatCode>0.00</c:formatCode>
                <c:ptCount val="8"/>
                <c:pt idx="0">
                  <c:v>65.09</c:v>
                </c:pt>
                <c:pt idx="1">
                  <c:v>63.78</c:v>
                </c:pt>
                <c:pt idx="2">
                  <c:v>66.22</c:v>
                </c:pt>
                <c:pt idx="3">
                  <c:v>67.22</c:v>
                </c:pt>
                <c:pt idx="4">
                  <c:v>60.34</c:v>
                </c:pt>
                <c:pt idx="5">
                  <c:v>70.61</c:v>
                </c:pt>
              </c:numCache>
            </c:numRef>
          </c:val>
          <c:smooth val="0"/>
          <c:extLst xmlns:c16r2="http://schemas.microsoft.com/office/drawing/2015/06/chart">
            <c:ext xmlns:c16="http://schemas.microsoft.com/office/drawing/2014/chart" uri="{C3380CC4-5D6E-409C-BE32-E72D297353CC}">
              <c16:uniqueId val="{00000007-8DE6-49C0-890E-EBD2ACB838AC}"/>
            </c:ext>
          </c:extLst>
        </c:ser>
        <c:dLbls>
          <c:dLblPos val="ctr"/>
          <c:showLegendKey val="0"/>
          <c:showVal val="1"/>
          <c:showCatName val="0"/>
          <c:showSerName val="0"/>
          <c:showPercent val="0"/>
          <c:showBubbleSize val="0"/>
        </c:dLbls>
        <c:marker val="1"/>
        <c:smooth val="0"/>
        <c:axId val="499770288"/>
        <c:axId val="499770680"/>
      </c:lineChart>
      <c:catAx>
        <c:axId val="4997702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ES"/>
          </a:p>
        </c:txPr>
        <c:crossAx val="499770680"/>
        <c:crosses val="autoZero"/>
        <c:auto val="1"/>
        <c:lblAlgn val="ctr"/>
        <c:lblOffset val="100"/>
        <c:noMultiLvlLbl val="0"/>
      </c:catAx>
      <c:valAx>
        <c:axId val="499770680"/>
        <c:scaling>
          <c:orientation val="minMax"/>
        </c:scaling>
        <c:delete val="0"/>
        <c:axPos val="l"/>
        <c:numFmt formatCode="0.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9770288"/>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Indicadores Demográficos del Municipio</a:t>
            </a:r>
          </a:p>
        </c:rich>
      </c:tx>
      <c:layout>
        <c:manualLayout>
          <c:xMode val="edge"/>
          <c:yMode val="edge"/>
          <c:x val="0.25888876655091148"/>
          <c:y val="1.8957345971563982E-2"/>
        </c:manualLayout>
      </c:layout>
      <c:overlay val="1"/>
    </c:title>
    <c:autoTitleDeleted val="0"/>
    <c:plotArea>
      <c:layout>
        <c:manualLayout>
          <c:layoutTarget val="inner"/>
          <c:xMode val="edge"/>
          <c:yMode val="edge"/>
          <c:x val="0.10708573928258967"/>
          <c:y val="0.19480351414406533"/>
          <c:w val="0.87663495188101492"/>
          <c:h val="0.56884623797025369"/>
        </c:manualLayout>
      </c:layout>
      <c:barChart>
        <c:barDir val="col"/>
        <c:grouping val="clustered"/>
        <c:varyColors val="0"/>
        <c:ser>
          <c:idx val="0"/>
          <c:order val="0"/>
          <c:tx>
            <c:strRef>
              <c:f>FBM!$EM$344</c:f>
              <c:strCache>
                <c:ptCount val="1"/>
                <c:pt idx="0">
                  <c:v>Relación de dependencia General</c:v>
                </c:pt>
              </c:strCache>
            </c:strRef>
          </c:tx>
          <c:invertIfNegative val="0"/>
          <c:cat>
            <c:numRef>
              <c:f>FBM!$EN$343:$EP$343</c:f>
              <c:numCache>
                <c:formatCode>General</c:formatCode>
                <c:ptCount val="3"/>
                <c:pt idx="0">
                  <c:v>2005</c:v>
                </c:pt>
                <c:pt idx="1">
                  <c:v>2018</c:v>
                </c:pt>
                <c:pt idx="2">
                  <c:v>2020</c:v>
                </c:pt>
              </c:numCache>
            </c:numRef>
          </c:cat>
          <c:val>
            <c:numRef>
              <c:f>FBM!$EN$344:$EP$344</c:f>
              <c:numCache>
                <c:formatCode>0.00</c:formatCode>
                <c:ptCount val="3"/>
                <c:pt idx="0">
                  <c:v>57.850521436848204</c:v>
                </c:pt>
                <c:pt idx="1">
                  <c:v>52.828546562228027</c:v>
                </c:pt>
                <c:pt idx="2">
                  <c:v>53.032522707295641</c:v>
                </c:pt>
              </c:numCache>
            </c:numRef>
          </c:val>
          <c:extLst xmlns:c16r2="http://schemas.microsoft.com/office/drawing/2015/06/chart">
            <c:ext xmlns:c16="http://schemas.microsoft.com/office/drawing/2014/chart" uri="{C3380CC4-5D6E-409C-BE32-E72D297353CC}">
              <c16:uniqueId val="{00000000-B1AC-42A2-8E0D-C1295E1FD453}"/>
            </c:ext>
          </c:extLst>
        </c:ser>
        <c:dLbls>
          <c:showLegendKey val="0"/>
          <c:showVal val="0"/>
          <c:showCatName val="0"/>
          <c:showSerName val="0"/>
          <c:showPercent val="0"/>
          <c:showBubbleSize val="0"/>
        </c:dLbls>
        <c:gapWidth val="150"/>
        <c:axId val="497873008"/>
        <c:axId val="497873400"/>
      </c:barChart>
      <c:lineChart>
        <c:grouping val="standard"/>
        <c:varyColors val="0"/>
        <c:ser>
          <c:idx val="1"/>
          <c:order val="1"/>
          <c:tx>
            <c:strRef>
              <c:f>FBM!$EM$347</c:f>
              <c:strCache>
                <c:ptCount val="1"/>
                <c:pt idx="0">
                  <c:v>Índice de envejecimiento</c:v>
                </c:pt>
              </c:strCache>
            </c:strRef>
          </c:tx>
          <c:marker>
            <c:symbol val="circle"/>
            <c:size val="9"/>
            <c:spPr>
              <a:solidFill>
                <a:schemeClr val="bg1"/>
              </a:solidFill>
            </c:spPr>
          </c:marker>
          <c:cat>
            <c:numRef>
              <c:f>FBM!$EN$343:$EP$343</c:f>
              <c:numCache>
                <c:formatCode>General</c:formatCode>
                <c:ptCount val="3"/>
                <c:pt idx="0">
                  <c:v>2005</c:v>
                </c:pt>
                <c:pt idx="1">
                  <c:v>2018</c:v>
                </c:pt>
                <c:pt idx="2">
                  <c:v>2020</c:v>
                </c:pt>
              </c:numCache>
            </c:numRef>
          </c:cat>
          <c:val>
            <c:numRef>
              <c:f>FBM!$EN$347:$EP$347</c:f>
              <c:numCache>
                <c:formatCode>0.00</c:formatCode>
                <c:ptCount val="3"/>
                <c:pt idx="0">
                  <c:v>28.672680412371133</c:v>
                </c:pt>
                <c:pt idx="1">
                  <c:v>42.823529411764703</c:v>
                </c:pt>
                <c:pt idx="2">
                  <c:v>45.4983922829582</c:v>
                </c:pt>
              </c:numCache>
            </c:numRef>
          </c:val>
          <c:smooth val="0"/>
          <c:extLst xmlns:c16r2="http://schemas.microsoft.com/office/drawing/2015/06/chart">
            <c:ext xmlns:c16="http://schemas.microsoft.com/office/drawing/2014/chart" uri="{C3380CC4-5D6E-409C-BE32-E72D297353CC}">
              <c16:uniqueId val="{00000001-B1AC-42A2-8E0D-C1295E1FD453}"/>
            </c:ext>
          </c:extLst>
        </c:ser>
        <c:dLbls>
          <c:showLegendKey val="0"/>
          <c:showVal val="0"/>
          <c:showCatName val="0"/>
          <c:showSerName val="0"/>
          <c:showPercent val="0"/>
          <c:showBubbleSize val="0"/>
        </c:dLbls>
        <c:marker val="1"/>
        <c:smooth val="0"/>
        <c:axId val="497873008"/>
        <c:axId val="497873400"/>
      </c:lineChart>
      <c:catAx>
        <c:axId val="497873008"/>
        <c:scaling>
          <c:orientation val="minMax"/>
        </c:scaling>
        <c:delete val="0"/>
        <c:axPos val="b"/>
        <c:numFmt formatCode="General" sourceLinked="1"/>
        <c:majorTickMark val="out"/>
        <c:minorTickMark val="none"/>
        <c:tickLblPos val="nextTo"/>
        <c:crossAx val="497873400"/>
        <c:crosses val="autoZero"/>
        <c:auto val="1"/>
        <c:lblAlgn val="ctr"/>
        <c:lblOffset val="100"/>
        <c:noMultiLvlLbl val="0"/>
      </c:catAx>
      <c:valAx>
        <c:axId val="497873400"/>
        <c:scaling>
          <c:orientation val="minMax"/>
        </c:scaling>
        <c:delete val="0"/>
        <c:axPos val="l"/>
        <c:numFmt formatCode="0.00" sourceLinked="1"/>
        <c:majorTickMark val="out"/>
        <c:minorTickMark val="none"/>
        <c:tickLblPos val="nextTo"/>
        <c:crossAx val="497873008"/>
        <c:crosses val="autoZero"/>
        <c:crossBetween val="between"/>
      </c:valAx>
    </c:plotArea>
    <c:legend>
      <c:legendPos val="r"/>
      <c:layout>
        <c:manualLayout>
          <c:xMode val="edge"/>
          <c:yMode val="edge"/>
          <c:x val="6.3415789840429226E-2"/>
          <c:y val="0.89527857798263022"/>
          <c:w val="0.90929807446635558"/>
          <c:h val="7.0212160979877508E-2"/>
        </c:manualLayout>
      </c:layout>
      <c:overlay val="0"/>
    </c:legend>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ln>
              <a:effectLst/>
            </c:spPr>
            <c:trendlineType val="linear"/>
            <c:dispRSqr val="0"/>
            <c:dispEq val="0"/>
          </c:trendline>
          <c:cat>
            <c:numRef>
              <c:f>FBM!$EP$1187:$EW$1187</c:f>
              <c:numCache>
                <c:formatCode>General</c:formatCode>
                <c:ptCount val="8"/>
                <c:pt idx="0">
                  <c:v>2012</c:v>
                </c:pt>
                <c:pt idx="1">
                  <c:v>2013</c:v>
                </c:pt>
                <c:pt idx="2">
                  <c:v>2014</c:v>
                </c:pt>
                <c:pt idx="3">
                  <c:v>2015</c:v>
                </c:pt>
                <c:pt idx="4">
                  <c:v>2016</c:v>
                </c:pt>
                <c:pt idx="5">
                  <c:v>2017</c:v>
                </c:pt>
                <c:pt idx="6">
                  <c:v>2018</c:v>
                </c:pt>
                <c:pt idx="7">
                  <c:v>2019</c:v>
                </c:pt>
              </c:numCache>
            </c:numRef>
          </c:cat>
          <c:val>
            <c:numRef>
              <c:f>FBM!$EP$1188:$EW$1188</c:f>
              <c:numCache>
                <c:formatCode>0.00</c:formatCode>
                <c:ptCount val="8"/>
                <c:pt idx="0">
                  <c:v>78.599999999999994</c:v>
                </c:pt>
                <c:pt idx="1">
                  <c:v>75.900000000000006</c:v>
                </c:pt>
                <c:pt idx="2">
                  <c:v>76.510000000000005</c:v>
                </c:pt>
                <c:pt idx="3">
                  <c:v>76.55</c:v>
                </c:pt>
                <c:pt idx="4">
                  <c:v>79.34</c:v>
                </c:pt>
                <c:pt idx="5">
                  <c:v>82.32</c:v>
                </c:pt>
              </c:numCache>
            </c:numRef>
          </c:val>
          <c:extLst xmlns:c16r2="http://schemas.microsoft.com/office/drawing/2015/06/chart">
            <c:ext xmlns:c16="http://schemas.microsoft.com/office/drawing/2014/chart" uri="{C3380CC4-5D6E-409C-BE32-E72D297353CC}">
              <c16:uniqueId val="{00000001-8357-4841-B0FE-F04F1B373B04}"/>
            </c:ext>
          </c:extLst>
        </c:ser>
        <c:dLbls>
          <c:dLblPos val="outEnd"/>
          <c:showLegendKey val="0"/>
          <c:showVal val="1"/>
          <c:showCatName val="0"/>
          <c:showSerName val="0"/>
          <c:showPercent val="0"/>
          <c:showBubbleSize val="0"/>
        </c:dLbls>
        <c:gapWidth val="100"/>
        <c:overlap val="-24"/>
        <c:axId val="499771464"/>
        <c:axId val="499771856"/>
      </c:barChart>
      <c:catAx>
        <c:axId val="49977146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9771856"/>
        <c:crosses val="autoZero"/>
        <c:auto val="1"/>
        <c:lblAlgn val="ctr"/>
        <c:lblOffset val="100"/>
        <c:noMultiLvlLbl val="0"/>
      </c:catAx>
      <c:valAx>
        <c:axId val="4997718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99771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nivel educativo</a:t>
            </a:r>
          </a:p>
        </c:rich>
      </c:tx>
      <c:layout>
        <c:manualLayout>
          <c:xMode val="edge"/>
          <c:yMode val="edge"/>
          <c:x val="0.18871794871794867"/>
          <c:y val="1.3888888888888888E-2"/>
        </c:manualLayout>
      </c:layout>
      <c:overlay val="1"/>
    </c:title>
    <c:autoTitleDeleted val="0"/>
    <c:plotArea>
      <c:layout>
        <c:manualLayout>
          <c:layoutTarget val="inner"/>
          <c:xMode val="edge"/>
          <c:yMode val="edge"/>
          <c:x val="0.17095889363311892"/>
          <c:y val="0.11805555555555555"/>
          <c:w val="0.49722222222222223"/>
          <c:h val="0.82870370370370372"/>
        </c:manualLayout>
      </c:layout>
      <c:doughnutChart>
        <c:varyColors val="1"/>
        <c:ser>
          <c:idx val="0"/>
          <c:order val="0"/>
          <c:dLbls>
            <c:spPr>
              <a:noFill/>
              <a:ln>
                <a:noFill/>
              </a:ln>
              <a:effectLst/>
            </c:spPr>
            <c:txPr>
              <a:bodyPr/>
              <a:lstStyle/>
              <a:p>
                <a:pPr>
                  <a:defRPr b="1">
                    <a:solidFill>
                      <a:schemeClr val="bg1"/>
                    </a:solidFill>
                  </a:defRPr>
                </a:pPr>
                <a:endParaRPr lang="es-ES"/>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15:layout/>
              </c:ext>
            </c:extLst>
          </c:dLbls>
          <c:cat>
            <c:strRef>
              <c:f>[1]FBM!$EH$9:$EL$9</c:f>
              <c:strCache>
                <c:ptCount val="5"/>
                <c:pt idx="0">
                  <c:v>Pre escolar</c:v>
                </c:pt>
                <c:pt idx="1">
                  <c:v>Primaria</c:v>
                </c:pt>
                <c:pt idx="2">
                  <c:v>Secundaria</c:v>
                </c:pt>
                <c:pt idx="3">
                  <c:v>Media</c:v>
                </c:pt>
                <c:pt idx="4">
                  <c:v>Total</c:v>
                </c:pt>
              </c:strCache>
            </c:strRef>
          </c:cat>
          <c:val>
            <c:numRef>
              <c:f>[1]FBM!$EH$11:$EL$11</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3FAA-4FE0-8870-E0E0EA4D2653}"/>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0248636195098701"/>
          <c:y val="0.33256561679790025"/>
          <c:w val="0.28084684619476413"/>
          <c:h val="0.320979877515310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zona y tipo de establecimiento</a:t>
            </a:r>
          </a:p>
        </c:rich>
      </c:tx>
      <c:layout>
        <c:manualLayout>
          <c:xMode val="edge"/>
          <c:yMode val="edge"/>
          <c:x val="0.13207018933954009"/>
          <c:y val="2.8169014084507043E-2"/>
        </c:manualLayout>
      </c:layout>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9.7596691922943596E-2"/>
          <c:y val="0.19954870224555263"/>
          <c:w val="0.8949084666303504"/>
          <c:h val="0.68447142023913676"/>
        </c:manualLayout>
      </c:layout>
      <c:bar3DChart>
        <c:barDir val="col"/>
        <c:grouping val="clustered"/>
        <c:varyColors val="0"/>
        <c:ser>
          <c:idx val="1"/>
          <c:order val="0"/>
          <c:spPr>
            <a:solidFill>
              <a:srgbClr val="92D050"/>
            </a:solidFill>
          </c:spPr>
          <c:invertIfNegative val="0"/>
          <c:dLbls>
            <c:dLbl>
              <c:idx val="0"/>
              <c:layout>
                <c:manualLayout>
                  <c:x val="1.9444466426621294E-2"/>
                  <c:y val="-2.79598837743092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81F-4332-88CB-34B5BAAD64AF}"/>
                </c:ext>
                <c:ext xmlns:c15="http://schemas.microsoft.com/office/drawing/2012/chart" uri="{CE6537A1-D6FC-4f65-9D91-7224C49458BB}">
                  <c15:layout/>
                </c:ext>
              </c:extLst>
            </c:dLbl>
            <c:dLbl>
              <c:idx val="1"/>
              <c:layout>
                <c:manualLayout>
                  <c:x val="2.4999960432081667E-2"/>
                  <c:y val="-3.740164138865688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81F-4332-88CB-34B5BAAD64AF}"/>
                </c:ext>
                <c:ext xmlns:c15="http://schemas.microsoft.com/office/drawing/2012/chart" uri="{CE6537A1-D6FC-4f65-9D91-7224C49458BB}">
                  <c15:layout/>
                </c:ext>
              </c:extLst>
            </c:dLbl>
            <c:dLbl>
              <c:idx val="2"/>
              <c:layout>
                <c:manualLayout>
                  <c:x val="2.1454516677877577E-2"/>
                  <c:y val="-3.27716452135332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81F-4332-88CB-34B5BAAD64AF}"/>
                </c:ext>
                <c:ext xmlns:c15="http://schemas.microsoft.com/office/drawing/2012/chart" uri="{CE6537A1-D6FC-4f65-9D91-7224C49458BB}">
                  <c15:layout/>
                </c:ext>
              </c:extLst>
            </c:dLbl>
            <c:dLbl>
              <c:idx val="3"/>
              <c:layout>
                <c:manualLayout>
                  <c:x val="2.3757686068135955E-2"/>
                  <c:y val="-2.812975437900027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81F-4332-88CB-34B5BAAD64AF}"/>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[1]FBM!$EH$14:$EK$14</c:f>
              <c:strCache>
                <c:ptCount val="4"/>
                <c:pt idx="0">
                  <c:v>Privado</c:v>
                </c:pt>
                <c:pt idx="1">
                  <c:v>Oficial</c:v>
                </c:pt>
                <c:pt idx="2">
                  <c:v>Urbano</c:v>
                </c:pt>
                <c:pt idx="3">
                  <c:v>Rural</c:v>
                </c:pt>
              </c:strCache>
            </c:strRef>
          </c:cat>
          <c:val>
            <c:numRef>
              <c:f>[1]FBM!$EH$16:$EK$16</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4-B81F-4332-88CB-34B5BAAD64AF}"/>
            </c:ext>
          </c:extLst>
        </c:ser>
        <c:dLbls>
          <c:showLegendKey val="0"/>
          <c:showVal val="0"/>
          <c:showCatName val="0"/>
          <c:showSerName val="0"/>
          <c:showPercent val="0"/>
          <c:showBubbleSize val="0"/>
        </c:dLbls>
        <c:gapWidth val="150"/>
        <c:shape val="box"/>
        <c:axId val="499772640"/>
        <c:axId val="499773032"/>
        <c:axId val="0"/>
      </c:bar3DChart>
      <c:catAx>
        <c:axId val="499772640"/>
        <c:scaling>
          <c:orientation val="minMax"/>
        </c:scaling>
        <c:delete val="0"/>
        <c:axPos val="b"/>
        <c:numFmt formatCode="General" sourceLinked="0"/>
        <c:majorTickMark val="out"/>
        <c:minorTickMark val="none"/>
        <c:tickLblPos val="nextTo"/>
        <c:crossAx val="499773032"/>
        <c:crosses val="autoZero"/>
        <c:auto val="1"/>
        <c:lblAlgn val="ctr"/>
        <c:lblOffset val="100"/>
        <c:noMultiLvlLbl val="0"/>
      </c:catAx>
      <c:valAx>
        <c:axId val="499773032"/>
        <c:scaling>
          <c:orientation val="minMax"/>
        </c:scaling>
        <c:delete val="0"/>
        <c:axPos val="l"/>
        <c:numFmt formatCode="General" sourceLinked="1"/>
        <c:majorTickMark val="out"/>
        <c:minorTickMark val="none"/>
        <c:tickLblPos val="nextTo"/>
        <c:crossAx val="499772640"/>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2"/>
    </mc:Choice>
    <mc:Fallback>
      <c:style val="22"/>
    </mc:Fallback>
  </mc:AlternateContent>
  <c:chart>
    <c:autoTitleDeleted val="0"/>
    <c:plotArea>
      <c:layout/>
      <c:barChart>
        <c:barDir val="bar"/>
        <c:grouping val="clustered"/>
        <c:varyColors val="0"/>
        <c:ser>
          <c:idx val="0"/>
          <c:order val="0"/>
          <c:invertIfNegative val="0"/>
          <c:dPt>
            <c:idx val="0"/>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1-2C63-458C-86F5-BBB99B825803}"/>
              </c:ext>
            </c:extLst>
          </c:dPt>
          <c:dPt>
            <c:idx val="1"/>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3-2C63-458C-86F5-BBB99B825803}"/>
              </c:ext>
            </c:extLst>
          </c:dPt>
          <c:dPt>
            <c:idx val="2"/>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5-2C63-458C-86F5-BBB99B825803}"/>
              </c:ext>
            </c:extLst>
          </c:dPt>
          <c:dPt>
            <c:idx val="3"/>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7-2C63-458C-86F5-BBB99B825803}"/>
              </c:ext>
            </c:extLst>
          </c:dPt>
          <c:dPt>
            <c:idx val="4"/>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9-2C63-458C-86F5-BBB99B825803}"/>
              </c:ext>
            </c:extLst>
          </c:dPt>
          <c:dLbls>
            <c:dLbl>
              <c:idx val="1"/>
              <c:layout>
                <c:manualLayout>
                  <c:x val="-1.6604397995130073E-3"/>
                  <c:y val="7.972096407126802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C63-458C-86F5-BBB99B825803}"/>
                </c:ext>
                <c:ext xmlns:c15="http://schemas.microsoft.com/office/drawing/2012/chart" uri="{CE6537A1-D6FC-4f65-9D91-7224C49458BB}">
                  <c15:layout/>
                </c:ext>
              </c:extLst>
            </c:dLbl>
            <c:dLbl>
              <c:idx val="2"/>
              <c:layout>
                <c:manualLayout>
                  <c:x val="-4.9813193985390218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2C63-458C-86F5-BBB99B825803}"/>
                </c:ext>
                <c:ext xmlns:c15="http://schemas.microsoft.com/office/drawing/2012/chart" uri="{CE6537A1-D6FC-4f65-9D91-7224C49458BB}">
                  <c15:layout/>
                </c:ext>
              </c:extLst>
            </c:dLbl>
            <c:dLbl>
              <c:idx val="3"/>
              <c:layout>
                <c:manualLayout>
                  <c:x val="-8.3021989975650377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2C63-458C-86F5-BBB99B825803}"/>
                </c:ext>
                <c:ext xmlns:c15="http://schemas.microsoft.com/office/drawing/2012/chart" uri="{CE6537A1-D6FC-4f65-9D91-7224C49458BB}">
                  <c15:layout/>
                </c:ext>
              </c:extLst>
            </c:dLbl>
            <c:dLbl>
              <c:idx val="5"/>
              <c:layout>
                <c:manualLayout>
                  <c:x val="-4.9813193985390218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2C63-458C-86F5-BBB99B825803}"/>
                </c:ext>
                <c:ext xmlns:c15="http://schemas.microsoft.com/office/drawing/2012/chart" uri="{CE6537A1-D6FC-4f65-9D91-7224C49458BB}">
                  <c15:layout/>
                </c:ext>
              </c:extLst>
            </c:dLbl>
            <c:spPr>
              <a:noFill/>
              <a:ln>
                <a:noFill/>
              </a:ln>
              <a:effectLst/>
            </c:spPr>
            <c:txPr>
              <a:bodyPr/>
              <a:lstStyle/>
              <a:p>
                <a:pPr>
                  <a:defRPr b="1"/>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[1]FBM!$EH$72:$EH$81</c:f>
              <c:strCache>
                <c:ptCount val="10"/>
                <c:pt idx="0">
                  <c:v>Tasa de cobertura neta en educación preescolar</c:v>
                </c:pt>
                <c:pt idx="1">
                  <c:v>Tasa de cobertura neta en educación primaria</c:v>
                </c:pt>
                <c:pt idx="2">
                  <c:v>Tasa de cobertura neta en educación secundaria</c:v>
                </c:pt>
                <c:pt idx="3">
                  <c:v>Tasa de cobertura neta en educación media</c:v>
                </c:pt>
                <c:pt idx="4">
                  <c:v>Tasa de cobertura neta en educación básica</c:v>
                </c:pt>
                <c:pt idx="5">
                  <c:v>Tasa de cobertura bruta en educación preescolar</c:v>
                </c:pt>
                <c:pt idx="6">
                  <c:v>Tasa de cobertura bruta en educación primaria</c:v>
                </c:pt>
                <c:pt idx="7">
                  <c:v>Tasa de cobertura bruta en educación secundaria</c:v>
                </c:pt>
                <c:pt idx="8">
                  <c:v>Tasa de cobertura bruta en educación media</c:v>
                </c:pt>
                <c:pt idx="9">
                  <c:v>Tasa de cobertura bruta en educación básica</c:v>
                </c:pt>
              </c:strCache>
            </c:strRef>
          </c:cat>
          <c:val>
            <c:numRef>
              <c:f>[1]FBM!$EI$72:$EI$81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B-2C63-458C-86F5-BBB99B825803}"/>
            </c:ext>
          </c:extLst>
        </c:ser>
        <c:dLbls>
          <c:showLegendKey val="0"/>
          <c:showVal val="0"/>
          <c:showCatName val="0"/>
          <c:showSerName val="0"/>
          <c:showPercent val="0"/>
          <c:showBubbleSize val="0"/>
        </c:dLbls>
        <c:gapWidth val="46"/>
        <c:axId val="499773816"/>
        <c:axId val="500312072"/>
      </c:barChart>
      <c:catAx>
        <c:axId val="499773816"/>
        <c:scaling>
          <c:orientation val="minMax"/>
        </c:scaling>
        <c:delete val="0"/>
        <c:axPos val="l"/>
        <c:numFmt formatCode="General" sourceLinked="0"/>
        <c:majorTickMark val="out"/>
        <c:minorTickMark val="none"/>
        <c:tickLblPos val="nextTo"/>
        <c:crossAx val="500312072"/>
        <c:crosses val="autoZero"/>
        <c:auto val="1"/>
        <c:lblAlgn val="ctr"/>
        <c:lblOffset val="100"/>
        <c:noMultiLvlLbl val="0"/>
      </c:catAx>
      <c:valAx>
        <c:axId val="500312072"/>
        <c:scaling>
          <c:orientation val="minMax"/>
        </c:scaling>
        <c:delete val="0"/>
        <c:axPos val="b"/>
        <c:majorGridlines>
          <c:spPr>
            <a:ln>
              <a:gradFill>
                <a:gsLst>
                  <a:gs pos="0">
                    <a:srgbClr val="FFF200"/>
                  </a:gs>
                  <a:gs pos="45000">
                    <a:srgbClr val="FF7A00"/>
                  </a:gs>
                  <a:gs pos="70000">
                    <a:srgbClr val="FF0300"/>
                  </a:gs>
                  <a:gs pos="100000">
                    <a:srgbClr val="4D0808"/>
                  </a:gs>
                </a:gsLst>
                <a:lin ang="5400000" scaled="0"/>
              </a:gradFill>
            </a:ln>
          </c:spPr>
        </c:majorGridlines>
        <c:numFmt formatCode="General" sourceLinked="1"/>
        <c:majorTickMark val="out"/>
        <c:minorTickMark val="none"/>
        <c:tickLblPos val="high"/>
        <c:txPr>
          <a:bodyPr/>
          <a:lstStyle/>
          <a:p>
            <a:pPr>
              <a:defRPr sz="800">
                <a:solidFill>
                  <a:schemeClr val="bg1">
                    <a:lumMod val="50000"/>
                  </a:schemeClr>
                </a:solidFill>
              </a:defRPr>
            </a:pPr>
            <a:endParaRPr lang="es-ES"/>
          </a:p>
        </c:txPr>
        <c:crossAx val="499773816"/>
        <c:crosses val="autoZero"/>
        <c:crossBetween val="between"/>
      </c:valAx>
    </c:plotArea>
    <c:plotVisOnly val="1"/>
    <c:dispBlanksAs val="gap"/>
    <c:showDLblsOverMax val="0"/>
  </c:chart>
  <c:spPr>
    <a:ln>
      <a:solidFill>
        <a:srgbClr val="7030A0"/>
      </a:solidFill>
    </a:ln>
  </c:spPr>
  <c:txPr>
    <a:bodyPr/>
    <a:lstStyle/>
    <a:p>
      <a:pPr>
        <a:defRPr>
          <a:latin typeface="+mn-lt"/>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1385362352494142"/>
          <c:y val="4.1844977090099697E-2"/>
          <c:w val="0.85544038898622932"/>
          <c:h val="0.85144404110452765"/>
        </c:manualLayout>
      </c:layout>
      <c:barChart>
        <c:barDir val="col"/>
        <c:grouping val="clustered"/>
        <c:varyColors val="0"/>
        <c:ser>
          <c:idx val="0"/>
          <c:order val="0"/>
          <c:tx>
            <c:strRef>
              <c:f>[1]FBM!$EM$71</c:f>
              <c:strCache>
                <c:ptCount val="1"/>
                <c:pt idx="0">
                  <c:v>Total</c:v>
                </c:pt>
              </c:strCache>
            </c:strRef>
          </c:tx>
          <c:invertIfNegative val="0"/>
          <c:dPt>
            <c:idx val="1"/>
            <c:invertIfNegative val="0"/>
            <c:bubble3D val="0"/>
            <c:spPr>
              <a:solidFill>
                <a:srgbClr val="92D050"/>
              </a:solidFill>
            </c:spPr>
            <c:extLst xmlns:c16r2="http://schemas.microsoft.com/office/drawing/2015/06/chart">
              <c:ext xmlns:c16="http://schemas.microsoft.com/office/drawing/2014/chart" uri="{C3380CC4-5D6E-409C-BE32-E72D297353CC}">
                <c16:uniqueId val="{00000001-988E-42B8-9CB1-24004D2B536B}"/>
              </c:ext>
            </c:extLst>
          </c:dPt>
          <c:dPt>
            <c:idx val="2"/>
            <c:invertIfNegative val="0"/>
            <c:bubble3D val="0"/>
            <c:spPr>
              <a:solidFill>
                <a:srgbClr val="C00000"/>
              </a:solidFill>
            </c:spPr>
            <c:extLst xmlns:c16r2="http://schemas.microsoft.com/office/drawing/2015/06/chart">
              <c:ext xmlns:c16="http://schemas.microsoft.com/office/drawing/2014/chart" uri="{C3380CC4-5D6E-409C-BE32-E72D297353CC}">
                <c16:uniqueId val="{00000003-988E-42B8-9CB1-24004D2B536B}"/>
              </c:ext>
            </c:extLst>
          </c:dPt>
          <c:dLbls>
            <c:spPr>
              <a:noFill/>
              <a:ln>
                <a:noFill/>
              </a:ln>
              <a:effectLst/>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[1]FBM!$EN$70:$EP$70</c:f>
              <c:strCache>
                <c:ptCount val="3"/>
                <c:pt idx="0">
                  <c:v>Tasa Aprobacion</c:v>
                </c:pt>
                <c:pt idx="1">
                  <c:v>Tasa Deserción</c:v>
                </c:pt>
                <c:pt idx="2">
                  <c:v>Tasa Reprobación</c:v>
                </c:pt>
              </c:strCache>
            </c:strRef>
          </c:cat>
          <c:val>
            <c:numRef>
              <c:f>[1]FBM!$EN$71:$EP$71</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4-988E-42B8-9CB1-24004D2B536B}"/>
            </c:ext>
          </c:extLst>
        </c:ser>
        <c:dLbls>
          <c:dLblPos val="outEnd"/>
          <c:showLegendKey val="0"/>
          <c:showVal val="1"/>
          <c:showCatName val="0"/>
          <c:showSerName val="0"/>
          <c:showPercent val="0"/>
          <c:showBubbleSize val="0"/>
        </c:dLbls>
        <c:gapWidth val="150"/>
        <c:axId val="500312856"/>
        <c:axId val="500313248"/>
      </c:barChart>
      <c:catAx>
        <c:axId val="500312856"/>
        <c:scaling>
          <c:orientation val="minMax"/>
        </c:scaling>
        <c:delete val="0"/>
        <c:axPos val="b"/>
        <c:numFmt formatCode="General" sourceLinked="0"/>
        <c:majorTickMark val="out"/>
        <c:minorTickMark val="none"/>
        <c:tickLblPos val="nextTo"/>
        <c:txPr>
          <a:bodyPr/>
          <a:lstStyle/>
          <a:p>
            <a:pPr>
              <a:defRPr b="1"/>
            </a:pPr>
            <a:endParaRPr lang="es-ES"/>
          </a:p>
        </c:txPr>
        <c:crossAx val="500313248"/>
        <c:crosses val="autoZero"/>
        <c:auto val="1"/>
        <c:lblAlgn val="ctr"/>
        <c:lblOffset val="100"/>
        <c:noMultiLvlLbl val="0"/>
      </c:catAx>
      <c:valAx>
        <c:axId val="500313248"/>
        <c:scaling>
          <c:orientation val="minMax"/>
          <c:max val="1"/>
          <c:min val="0"/>
        </c:scaling>
        <c:delete val="0"/>
        <c:axPos val="l"/>
        <c:majorGridlines>
          <c:spPr>
            <a:ln>
              <a:gradFill>
                <a:gsLst>
                  <a:gs pos="0">
                    <a:srgbClr val="E6DCAC"/>
                  </a:gs>
                  <a:gs pos="12000">
                    <a:srgbClr val="E6D78A"/>
                  </a:gs>
                  <a:gs pos="30000">
                    <a:srgbClr val="C7AC4C"/>
                  </a:gs>
                  <a:gs pos="45000">
                    <a:srgbClr val="E6D78A"/>
                  </a:gs>
                  <a:gs pos="77000">
                    <a:srgbClr val="C7AC4C"/>
                  </a:gs>
                  <a:gs pos="100000">
                    <a:srgbClr val="E6DCAC"/>
                  </a:gs>
                </a:gsLst>
                <a:lin ang="5400000" scaled="0"/>
              </a:gradFill>
            </a:ln>
          </c:spPr>
        </c:majorGridlines>
        <c:numFmt formatCode="General" sourceLinked="1"/>
        <c:majorTickMark val="out"/>
        <c:minorTickMark val="none"/>
        <c:tickLblPos val="high"/>
        <c:spPr>
          <a:ln>
            <a:solidFill>
              <a:schemeClr val="bg1">
                <a:lumMod val="50000"/>
              </a:schemeClr>
            </a:solidFill>
          </a:ln>
        </c:spPr>
        <c:txPr>
          <a:bodyPr/>
          <a:lstStyle/>
          <a:p>
            <a:pPr>
              <a:defRPr>
                <a:solidFill>
                  <a:schemeClr val="bg1">
                    <a:lumMod val="50000"/>
                  </a:schemeClr>
                </a:solidFill>
              </a:defRPr>
            </a:pPr>
            <a:endParaRPr lang="es-ES"/>
          </a:p>
        </c:txPr>
        <c:crossAx val="500312856"/>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6818088363954506"/>
          <c:y val="5.5555555555555552E-2"/>
          <c:w val="0.53888888888888886"/>
          <c:h val="0.89814814814814814"/>
        </c:manualLayout>
      </c:layout>
      <c:doughnutChart>
        <c:varyColors val="1"/>
        <c:ser>
          <c:idx val="0"/>
          <c:order val="0"/>
          <c:tx>
            <c:strRef>
              <c:f>[1]FBM!$EN$78</c:f>
              <c:strCache>
                <c:ptCount val="1"/>
                <c:pt idx="0">
                  <c:v>Tasa Aprobación</c:v>
                </c:pt>
              </c:strCache>
            </c:strRef>
          </c:tx>
          <c:explosion val="25"/>
          <c:dLbls>
            <c:spPr>
              <a:noFill/>
              <a:ln>
                <a:noFill/>
              </a:ln>
              <a:effectLst/>
            </c:spPr>
            <c:txPr>
              <a:bodyPr/>
              <a:lstStyle/>
              <a:p>
                <a:pPr>
                  <a:defRPr b="1">
                    <a:solidFill>
                      <a:schemeClr val="bg1"/>
                    </a:solidFill>
                  </a:defRPr>
                </a:pPr>
                <a:endParaRPr lang="es-ES"/>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15:layout/>
              </c:ext>
            </c:extLst>
          </c:dLbls>
          <c:cat>
            <c:strRef>
              <c:f>[1]FBM!$EM$79:$EM$84</c:f>
              <c:strCache>
                <c:ptCount val="6"/>
                <c:pt idx="0">
                  <c:v>Transición</c:v>
                </c:pt>
                <c:pt idx="1">
                  <c:v>Primaria</c:v>
                </c:pt>
                <c:pt idx="2">
                  <c:v>Secundaria</c:v>
                </c:pt>
                <c:pt idx="3">
                  <c:v>Media</c:v>
                </c:pt>
                <c:pt idx="4">
                  <c:v>Básica</c:v>
                </c:pt>
                <c:pt idx="5">
                  <c:v>Total</c:v>
                </c:pt>
              </c:strCache>
            </c:strRef>
          </c:cat>
          <c:val>
            <c:numRef>
              <c:f>[1]FBM!$EN$79:$EN$84</c:f>
              <c:numCache>
                <c:formatCode>General</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639D-4D3D-BD49-748A9AF40087}"/>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5858398950131234"/>
          <c:y val="0.17940398075240596"/>
          <c:w val="0.22474934383202103"/>
          <c:h val="0.6735994459025954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8.5744343699166864E-3"/>
          <c:y val="2.8294533401310051E-2"/>
          <c:w val="0.99142550911039662"/>
          <c:h val="0.80965770282174931"/>
        </c:manualLayout>
      </c:layout>
      <c:bar3DChart>
        <c:barDir val="col"/>
        <c:grouping val="clustered"/>
        <c:varyColors val="0"/>
        <c:ser>
          <c:idx val="0"/>
          <c:order val="0"/>
          <c:tx>
            <c:strRef>
              <c:f>[1]FBM!$EI$111</c:f>
              <c:strCache>
                <c:ptCount val="1"/>
                <c:pt idx="0">
                  <c:v>Córdoba</c:v>
                </c:pt>
              </c:strCache>
            </c:strRef>
          </c:tx>
          <c:spPr>
            <a:solidFill>
              <a:schemeClr val="accent3"/>
            </a:solidFill>
          </c:spPr>
          <c:invertIfNegative val="0"/>
          <c:dLbls>
            <c:dLbl>
              <c:idx val="0"/>
              <c:layout>
                <c:manualLayout>
                  <c:x val="-2.050363039967436E-3"/>
                  <c:y val="0.20833333333333334"/>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571-4204-B27D-AC875A355B22}"/>
                </c:ext>
                <c:ext xmlns:c15="http://schemas.microsoft.com/office/drawing/2012/chart" uri="{CE6537A1-D6FC-4f65-9D91-7224C49458BB}">
                  <c15:layout/>
                </c:ext>
              </c:extLst>
            </c:dLbl>
            <c:dLbl>
              <c:idx val="1"/>
              <c:layout>
                <c:manualLayout>
                  <c:x val="0"/>
                  <c:y val="0.1527777777777777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571-4204-B27D-AC875A355B22}"/>
                </c:ext>
                <c:ext xmlns:c15="http://schemas.microsoft.com/office/drawing/2012/chart" uri="{CE6537A1-D6FC-4f65-9D91-7224C49458BB}">
                  <c15:layout/>
                </c:ext>
              </c:extLst>
            </c:dLbl>
            <c:dLbl>
              <c:idx val="2"/>
              <c:layout>
                <c:manualLayout>
                  <c:x val="7.0763057941020211E-4"/>
                  <c:y val="0.12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571-4204-B27D-AC875A355B22}"/>
                </c:ext>
                <c:ext xmlns:c15="http://schemas.microsoft.com/office/drawing/2012/chart" uri="{CE6537A1-D6FC-4f65-9D91-7224C49458BB}">
                  <c15:layout/>
                </c:ext>
              </c:extLst>
            </c:dLbl>
            <c:dLbl>
              <c:idx val="3"/>
              <c:layout>
                <c:manualLayout>
                  <c:x val="1.2943095104048549E-3"/>
                  <c:y val="0.1527777777777777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571-4204-B27D-AC875A355B22}"/>
                </c:ext>
                <c:ext xmlns:c15="http://schemas.microsoft.com/office/drawing/2012/chart" uri="{CE6537A1-D6FC-4f65-9D91-7224C49458BB}">
                  <c15:layout/>
                </c:ext>
              </c:extLst>
            </c:dLbl>
            <c:dLbl>
              <c:idx val="4"/>
              <c:layout>
                <c:manualLayout>
                  <c:x val="6.1089040607084232E-4"/>
                  <c:y val="0.1574074074074074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571-4204-B27D-AC875A355B22}"/>
                </c:ext>
                <c:ext xmlns:c15="http://schemas.microsoft.com/office/drawing/2012/chart" uri="{CE6537A1-D6FC-4f65-9D91-7224C49458BB}">
                  <c15:layout/>
                </c:ext>
              </c:extLst>
            </c:dLbl>
            <c:spPr>
              <a:noFill/>
              <a:ln>
                <a:noFill/>
              </a:ln>
              <a:effectLst/>
            </c:spPr>
            <c:txPr>
              <a:bodyPr/>
              <a:lstStyle/>
              <a:p>
                <a:pPr>
                  <a:defRPr b="1">
                    <a:solidFill>
                      <a:sysClr val="windowText" lastClr="000000"/>
                    </a:solidFill>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[1]FBM!$EH$112:$EH$116</c:f>
              <c:strCache>
                <c:ptCount val="5"/>
                <c:pt idx="0">
                  <c:v>Lectura Crítica</c:v>
                </c:pt>
                <c:pt idx="1">
                  <c:v>Matemática</c:v>
                </c:pt>
                <c:pt idx="2">
                  <c:v>Sociales y Ciudadanía</c:v>
                </c:pt>
                <c:pt idx="3">
                  <c:v>Ciencias Naturales</c:v>
                </c:pt>
                <c:pt idx="4">
                  <c:v>Inglés</c:v>
                </c:pt>
              </c:strCache>
            </c:strRef>
          </c:cat>
          <c:val>
            <c:numRef>
              <c:f>[1]FBM!$EI$112:$EI$116</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5-E571-4204-B27D-AC875A355B22}"/>
            </c:ext>
          </c:extLst>
        </c:ser>
        <c:ser>
          <c:idx val="1"/>
          <c:order val="1"/>
          <c:tx>
            <c:strRef>
              <c:f>[1]FBM!$EJ$111</c:f>
              <c:strCache>
                <c:ptCount val="1"/>
                <c:pt idx="0">
                  <c:v>Nacional</c:v>
                </c:pt>
              </c:strCache>
            </c:strRef>
          </c:tx>
          <c:invertIfNegative val="0"/>
          <c:dLbls>
            <c:dLbl>
              <c:idx val="0"/>
              <c:layout>
                <c:manualLayout>
                  <c:x val="-8.0447647971496007E-4"/>
                  <c:y val="0.2407403762029746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E571-4204-B27D-AC875A355B22}"/>
                </c:ext>
                <c:ext xmlns:c15="http://schemas.microsoft.com/office/drawing/2012/chart" uri="{CE6537A1-D6FC-4f65-9D91-7224C49458BB}">
                  <c15:layout/>
                </c:ext>
              </c:extLst>
            </c:dLbl>
            <c:dLbl>
              <c:idx val="1"/>
              <c:layout>
                <c:manualLayout>
                  <c:x val="1.1975693370654952E-3"/>
                  <c:y val="0.15277777777777768"/>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571-4204-B27D-AC875A355B22}"/>
                </c:ext>
                <c:ext xmlns:c15="http://schemas.microsoft.com/office/drawing/2012/chart" uri="{CE6537A1-D6FC-4f65-9D91-7224C49458BB}">
                  <c15:layout/>
                </c:ext>
              </c:extLst>
            </c:dLbl>
            <c:dLbl>
              <c:idx val="2"/>
              <c:layout>
                <c:manualLayout>
                  <c:x val="1.1733578619893058E-3"/>
                  <c:y val="0.143518518518518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571-4204-B27D-AC875A355B22}"/>
                </c:ext>
                <c:ext xmlns:c15="http://schemas.microsoft.com/office/drawing/2012/chart" uri="{CE6537A1-D6FC-4f65-9D91-7224C49458BB}">
                  <c15:layout/>
                </c:ext>
              </c:extLst>
            </c:dLbl>
            <c:dLbl>
              <c:idx val="3"/>
              <c:layout>
                <c:manualLayout>
                  <c:x val="-1.2095164841554927E-4"/>
                  <c:y val="0.2037037037037036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571-4204-B27D-AC875A355B22}"/>
                </c:ext>
                <c:ext xmlns:c15="http://schemas.microsoft.com/office/drawing/2012/chart" uri="{CE6537A1-D6FC-4f65-9D91-7224C49458BB}">
                  <c15:layout/>
                </c:ext>
              </c:extLst>
            </c:dLbl>
            <c:dLbl>
              <c:idx val="4"/>
              <c:layout>
                <c:manualLayout>
                  <c:x val="5.1415023273148263E-4"/>
                  <c:y val="0.1712962962962963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571-4204-B27D-AC875A355B22}"/>
                </c:ext>
                <c:ext xmlns:c15="http://schemas.microsoft.com/office/drawing/2012/chart" uri="{CE6537A1-D6FC-4f65-9D91-7224C49458BB}">
                  <c15:layout/>
                </c:ext>
              </c:extLst>
            </c:dLbl>
            <c:spPr>
              <a:noFill/>
              <a:ln>
                <a:noFill/>
              </a:ln>
              <a:effectLst/>
            </c:spPr>
            <c:txPr>
              <a:bodyPr/>
              <a:lstStyle/>
              <a:p>
                <a:pPr>
                  <a:defRPr b="1">
                    <a:solidFill>
                      <a:schemeClr val="bg1"/>
                    </a:solidFill>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[1]FBM!$EH$112:$EH$116</c:f>
              <c:strCache>
                <c:ptCount val="5"/>
                <c:pt idx="0">
                  <c:v>Lectura Crítica</c:v>
                </c:pt>
                <c:pt idx="1">
                  <c:v>Matemática</c:v>
                </c:pt>
                <c:pt idx="2">
                  <c:v>Sociales y Ciudadanía</c:v>
                </c:pt>
                <c:pt idx="3">
                  <c:v>Ciencias Naturales</c:v>
                </c:pt>
                <c:pt idx="4">
                  <c:v>Inglés</c:v>
                </c:pt>
              </c:strCache>
            </c:strRef>
          </c:cat>
          <c:val>
            <c:numRef>
              <c:f>[1]FBM!$EJ$112:$EJ$116</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B-E571-4204-B27D-AC875A355B22}"/>
            </c:ext>
          </c:extLst>
        </c:ser>
        <c:dLbls>
          <c:showLegendKey val="0"/>
          <c:showVal val="0"/>
          <c:showCatName val="0"/>
          <c:showSerName val="0"/>
          <c:showPercent val="0"/>
          <c:showBubbleSize val="0"/>
        </c:dLbls>
        <c:gapWidth val="150"/>
        <c:shape val="box"/>
        <c:axId val="500314424"/>
        <c:axId val="500314816"/>
        <c:axId val="0"/>
      </c:bar3DChart>
      <c:catAx>
        <c:axId val="500314424"/>
        <c:scaling>
          <c:orientation val="minMax"/>
        </c:scaling>
        <c:delete val="0"/>
        <c:axPos val="b"/>
        <c:numFmt formatCode="General" sourceLinked="0"/>
        <c:majorTickMark val="out"/>
        <c:minorTickMark val="none"/>
        <c:tickLblPos val="nextTo"/>
        <c:crossAx val="500314816"/>
        <c:crosses val="autoZero"/>
        <c:auto val="1"/>
        <c:lblAlgn val="ctr"/>
        <c:lblOffset val="100"/>
        <c:noMultiLvlLbl val="0"/>
      </c:catAx>
      <c:valAx>
        <c:axId val="500314816"/>
        <c:scaling>
          <c:orientation val="minMax"/>
        </c:scaling>
        <c:delete val="1"/>
        <c:axPos val="l"/>
        <c:numFmt formatCode="General" sourceLinked="1"/>
        <c:majorTickMark val="out"/>
        <c:minorTickMark val="none"/>
        <c:tickLblPos val="nextTo"/>
        <c:crossAx val="500314424"/>
        <c:crosses val="autoZero"/>
        <c:crossBetween val="between"/>
      </c:valAx>
    </c:plotArea>
    <c:legend>
      <c:legendPos val="r"/>
      <c:layout>
        <c:manualLayout>
          <c:xMode val="edge"/>
          <c:yMode val="edge"/>
          <c:x val="0.2667448955244231"/>
          <c:y val="1.3473921296170146E-3"/>
          <c:w val="0.30438507686539185"/>
          <c:h val="9.3037263075679541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solidFill>
                  <a:schemeClr val="accent4">
                    <a:lumMod val="75000"/>
                  </a:schemeClr>
                </a:solidFill>
              </a:defRPr>
            </a:pPr>
            <a:r>
              <a:rPr lang="en-US">
                <a:solidFill>
                  <a:schemeClr val="accent4">
                    <a:lumMod val="75000"/>
                  </a:schemeClr>
                </a:solidFill>
              </a:rPr>
              <a:t>Necesidades Básicas Insatisfechas - NBI según área</a:t>
            </a:r>
          </a:p>
        </c:rich>
      </c:tx>
      <c:layout/>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2.1890928020215496E-2"/>
          <c:y val="0.12081125594830604"/>
          <c:w val="0.95621814395956906"/>
          <c:h val="0.78538600393563252"/>
        </c:manualLayout>
      </c:layout>
      <c:bar3DChart>
        <c:barDir val="col"/>
        <c:grouping val="clustered"/>
        <c:varyColors val="0"/>
        <c:ser>
          <c:idx val="0"/>
          <c:order val="0"/>
          <c:spPr>
            <a:solidFill>
              <a:schemeClr val="accent4">
                <a:lumMod val="60000"/>
                <a:lumOff val="40000"/>
              </a:schemeClr>
            </a:solidFill>
          </c:spPr>
          <c:invertIfNegative val="0"/>
          <c:dLbls>
            <c:dLbl>
              <c:idx val="0"/>
              <c:layout>
                <c:manualLayout>
                  <c:x val="2.6911668325948102E-2"/>
                  <c:y val="-5.563694368814618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9B5-4CE7-98F4-846287C02CC8}"/>
                </c:ext>
                <c:ext xmlns:c15="http://schemas.microsoft.com/office/drawing/2012/chart" uri="{CE6537A1-D6FC-4f65-9D91-7224C49458BB}">
                  <c15:layout/>
                </c:ext>
              </c:extLst>
            </c:dLbl>
            <c:dLbl>
              <c:idx val="1"/>
              <c:layout>
                <c:manualLayout>
                  <c:x val="3.6111121982323011E-2"/>
                  <c:y val="-6.493688347270873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9B5-4CE7-98F4-846287C02CC8}"/>
                </c:ext>
                <c:ext xmlns:c15="http://schemas.microsoft.com/office/drawing/2012/chart" uri="{CE6537A1-D6FC-4f65-9D91-7224C49458BB}">
                  <c15:layout/>
                </c:ext>
              </c:extLst>
            </c:dLbl>
            <c:dLbl>
              <c:idx val="2"/>
              <c:layout>
                <c:manualLayout>
                  <c:x val="3.9068325767471601E-2"/>
                  <c:y val="-6.029367730594597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9B5-4CE7-98F4-846287C02CC8}"/>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FBM!$EH$369:$EH$371</c:f>
              <c:strCache>
                <c:ptCount val="3"/>
                <c:pt idx="0">
                  <c:v>Cabecera</c:v>
                </c:pt>
                <c:pt idx="1">
                  <c:v>Resto</c:v>
                </c:pt>
                <c:pt idx="2">
                  <c:v>Total</c:v>
                </c:pt>
              </c:strCache>
            </c:strRef>
          </c:cat>
          <c:val>
            <c:numRef>
              <c:f>FBM!$EI$369:$EI$371</c:f>
              <c:numCache>
                <c:formatCode>General</c:formatCode>
                <c:ptCount val="3"/>
                <c:pt idx="0">
                  <c:v>18.010000000000002</c:v>
                </c:pt>
                <c:pt idx="1">
                  <c:v>33.18</c:v>
                </c:pt>
                <c:pt idx="2">
                  <c:v>24.82</c:v>
                </c:pt>
              </c:numCache>
            </c:numRef>
          </c:val>
          <c:extLst xmlns:c16r2="http://schemas.microsoft.com/office/drawing/2015/06/chart">
            <c:ext xmlns:c16="http://schemas.microsoft.com/office/drawing/2014/chart" uri="{C3380CC4-5D6E-409C-BE32-E72D297353CC}">
              <c16:uniqueId val="{00000003-59B5-4CE7-98F4-846287C02CC8}"/>
            </c:ext>
          </c:extLst>
        </c:ser>
        <c:dLbls>
          <c:showLegendKey val="0"/>
          <c:showVal val="0"/>
          <c:showCatName val="0"/>
          <c:showSerName val="0"/>
          <c:showPercent val="0"/>
          <c:showBubbleSize val="0"/>
        </c:dLbls>
        <c:gapWidth val="150"/>
        <c:shape val="box"/>
        <c:axId val="497874184"/>
        <c:axId val="497874576"/>
        <c:axId val="0"/>
      </c:bar3DChart>
      <c:catAx>
        <c:axId val="497874184"/>
        <c:scaling>
          <c:orientation val="minMax"/>
        </c:scaling>
        <c:delete val="0"/>
        <c:axPos val="b"/>
        <c:numFmt formatCode="General" sourceLinked="0"/>
        <c:majorTickMark val="out"/>
        <c:minorTickMark val="none"/>
        <c:tickLblPos val="nextTo"/>
        <c:crossAx val="497874576"/>
        <c:crosses val="autoZero"/>
        <c:auto val="1"/>
        <c:lblAlgn val="ctr"/>
        <c:lblOffset val="100"/>
        <c:noMultiLvlLbl val="0"/>
      </c:catAx>
      <c:valAx>
        <c:axId val="497874576"/>
        <c:scaling>
          <c:orientation val="minMax"/>
        </c:scaling>
        <c:delete val="1"/>
        <c:axPos val="l"/>
        <c:numFmt formatCode="General" sourceLinked="1"/>
        <c:majorTickMark val="out"/>
        <c:minorTickMark val="none"/>
        <c:tickLblPos val="nextTo"/>
        <c:crossAx val="497874184"/>
        <c:crosses val="autoZero"/>
        <c:crossBetween val="between"/>
      </c:valAx>
    </c:plotArea>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layout>
        <c:manualLayout>
          <c:xMode val="edge"/>
          <c:yMode val="edge"/>
          <c:x val="0.39304379960088925"/>
          <c:y val="7.2267409901887033E-3"/>
        </c:manualLayout>
      </c:layout>
      <c:overlay val="0"/>
      <c:txPr>
        <a:bodyPr/>
        <a:lstStyle/>
        <a:p>
          <a:pPr>
            <a:defRPr sz="1400">
              <a:solidFill>
                <a:srgbClr val="7030A0"/>
              </a:solidFill>
            </a:defRPr>
          </a:pPr>
          <a:endParaRPr lang="es-ES"/>
        </a:p>
      </c:txPr>
    </c:title>
    <c:autoTitleDeleted val="0"/>
    <c:view3D>
      <c:rotX val="15"/>
      <c:rotY val="20"/>
      <c:rAngAx val="1"/>
    </c:view3D>
    <c:floor>
      <c:thickness val="0"/>
    </c:floor>
    <c:sideWall>
      <c:thickness val="0"/>
    </c:sideWall>
    <c:backWall>
      <c:thickness val="0"/>
    </c:backWall>
    <c:plotArea>
      <c:layout>
        <c:manualLayout>
          <c:layoutTarget val="inner"/>
          <c:xMode val="edge"/>
          <c:yMode val="edge"/>
          <c:x val="1.5686274509803921E-2"/>
          <c:y val="0.12986137906476952"/>
          <c:w val="0.97647058823529409"/>
          <c:h val="0.70741559602880277"/>
        </c:manualLayout>
      </c:layout>
      <c:bar3DChart>
        <c:barDir val="col"/>
        <c:grouping val="clustered"/>
        <c:varyColors val="0"/>
        <c:ser>
          <c:idx val="1"/>
          <c:order val="0"/>
          <c:tx>
            <c:strRef>
              <c:f>FBM!$EH$273</c:f>
              <c:strCache>
                <c:ptCount val="1"/>
                <c:pt idx="0">
                  <c:v>Población Total</c:v>
                </c:pt>
              </c:strCache>
            </c:strRef>
          </c:tx>
          <c:invertIfNegative val="0"/>
          <c:dLbls>
            <c:dLbl>
              <c:idx val="0"/>
              <c:layout>
                <c:manualLayout>
                  <c:x val="1.7405671122295442E-2"/>
                  <c:y val="-5.40878885511351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A2B1-4EE7-85DF-8E159060B558}"/>
                </c:ext>
                <c:ext xmlns:c15="http://schemas.microsoft.com/office/drawing/2012/chart" uri="{CE6537A1-D6FC-4f65-9D91-7224C49458BB}">
                  <c15:layout/>
                </c:ext>
              </c:extLst>
            </c:dLbl>
            <c:dLbl>
              <c:idx val="1"/>
              <c:layout>
                <c:manualLayout>
                  <c:x val="1.5122534318542435E-2"/>
                  <c:y val="-4.945822203962529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2B1-4EE7-85DF-8E159060B558}"/>
                </c:ext>
                <c:ext xmlns:c15="http://schemas.microsoft.com/office/drawing/2012/chart" uri="{CE6537A1-D6FC-4f65-9D91-7224C49458BB}">
                  <c15:layout/>
                </c:ext>
              </c:extLst>
            </c:dLbl>
            <c:dLbl>
              <c:idx val="2"/>
              <c:layout>
                <c:manualLayout>
                  <c:x val="1.9444352276062737E-2"/>
                  <c:y val="-4.9458222039625299E-2"/>
                </c:manualLayout>
              </c:layout>
              <c:spPr/>
              <c:txPr>
                <a:bodyPr/>
                <a:lstStyle/>
                <a:p>
                  <a:pPr>
                    <a:defRPr/>
                  </a:pPr>
                  <a:endParaRPr lang="es-E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2B1-4EE7-85DF-8E159060B558}"/>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FBM!$EH$274:$EJ$274</c:f>
              <c:strCache>
                <c:ptCount val="3"/>
                <c:pt idx="0">
                  <c:v>2005</c:v>
                </c:pt>
                <c:pt idx="1">
                  <c:v>2018</c:v>
                </c:pt>
                <c:pt idx="2">
                  <c:v>2019</c:v>
                </c:pt>
              </c:strCache>
            </c:strRef>
          </c:cat>
          <c:val>
            <c:numRef>
              <c:f>FBM!$EH$275:$EJ$275</c:f>
              <c:numCache>
                <c:formatCode>#,##0</c:formatCode>
                <c:ptCount val="3"/>
                <c:pt idx="0">
                  <c:v>5.4489999999999998</c:v>
                </c:pt>
                <c:pt idx="1">
                  <c:v>2.2719999999999998</c:v>
                </c:pt>
                <c:pt idx="2">
                  <c:v>5642</c:v>
                </c:pt>
              </c:numCache>
            </c:numRef>
          </c:val>
          <c:extLst xmlns:c16r2="http://schemas.microsoft.com/office/drawing/2015/06/chart">
            <c:ext xmlns:c16="http://schemas.microsoft.com/office/drawing/2014/chart" uri="{C3380CC4-5D6E-409C-BE32-E72D297353CC}">
              <c16:uniqueId val="{00000003-A2B1-4EE7-85DF-8E159060B558}"/>
            </c:ext>
          </c:extLst>
        </c:ser>
        <c:dLbls>
          <c:showLegendKey val="0"/>
          <c:showVal val="0"/>
          <c:showCatName val="0"/>
          <c:showSerName val="0"/>
          <c:showPercent val="0"/>
          <c:showBubbleSize val="0"/>
        </c:dLbls>
        <c:gapWidth val="150"/>
        <c:shape val="cylinder"/>
        <c:axId val="468784024"/>
        <c:axId val="468782848"/>
        <c:axId val="0"/>
      </c:bar3DChart>
      <c:catAx>
        <c:axId val="468784024"/>
        <c:scaling>
          <c:orientation val="minMax"/>
        </c:scaling>
        <c:delete val="0"/>
        <c:axPos val="b"/>
        <c:numFmt formatCode="General" sourceLinked="0"/>
        <c:majorTickMark val="out"/>
        <c:minorTickMark val="none"/>
        <c:tickLblPos val="nextTo"/>
        <c:crossAx val="468782848"/>
        <c:crosses val="autoZero"/>
        <c:auto val="1"/>
        <c:lblAlgn val="ctr"/>
        <c:lblOffset val="100"/>
        <c:noMultiLvlLbl val="0"/>
      </c:catAx>
      <c:valAx>
        <c:axId val="468782848"/>
        <c:scaling>
          <c:orientation val="minMax"/>
        </c:scaling>
        <c:delete val="1"/>
        <c:axPos val="l"/>
        <c:numFmt formatCode="#,##0" sourceLinked="1"/>
        <c:majorTickMark val="out"/>
        <c:minorTickMark val="none"/>
        <c:tickLblPos val="nextTo"/>
        <c:crossAx val="468784024"/>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100">
                <a:solidFill>
                  <a:schemeClr val="accent4">
                    <a:lumMod val="75000"/>
                  </a:schemeClr>
                </a:solidFill>
              </a:defRPr>
            </a:pPr>
            <a:r>
              <a:rPr lang="es-CO" sz="1100">
                <a:solidFill>
                  <a:schemeClr val="accent4">
                    <a:lumMod val="75000"/>
                  </a:schemeClr>
                </a:solidFill>
              </a:rPr>
              <a:t>Coberturas en Salud</a:t>
            </a:r>
          </a:p>
        </c:rich>
      </c:tx>
      <c:layout>
        <c:manualLayout>
          <c:xMode val="edge"/>
          <c:yMode val="edge"/>
          <c:x val="0.39846817357020881"/>
          <c:y val="2.6228508465458308E-2"/>
        </c:manualLayout>
      </c:layout>
      <c:overlay val="1"/>
    </c:title>
    <c:autoTitleDeleted val="0"/>
    <c:plotArea>
      <c:layout>
        <c:manualLayout>
          <c:layoutTarget val="inner"/>
          <c:xMode val="edge"/>
          <c:yMode val="edge"/>
          <c:x val="8.4428040244969374E-2"/>
          <c:y val="0.21388918051910177"/>
          <c:w val="0.89548862642169724"/>
          <c:h val="0.59959113444152812"/>
        </c:manualLayout>
      </c:layout>
      <c:barChart>
        <c:barDir val="col"/>
        <c:grouping val="clustered"/>
        <c:varyColors val="0"/>
        <c:ser>
          <c:idx val="0"/>
          <c:order val="0"/>
          <c:tx>
            <c:strRef>
              <c:f>FBM!$EH$556</c:f>
              <c:strCache>
                <c:ptCount val="1"/>
                <c:pt idx="0">
                  <c:v>Quindío</c:v>
                </c:pt>
              </c:strCache>
            </c:strRef>
          </c:tx>
          <c:invertIfNegative val="0"/>
          <c:dLbls>
            <c:spPr>
              <a:noFill/>
              <a:ln>
                <a:noFill/>
              </a:ln>
              <a:effectLst/>
            </c:spPr>
            <c:txPr>
              <a:bodyPr/>
              <a:lstStyle/>
              <a:p>
                <a:pPr>
                  <a:defRPr b="1"/>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FBM!$EI$555:$EJ$555</c:f>
              <c:numCache>
                <c:formatCode>General</c:formatCode>
                <c:ptCount val="2"/>
                <c:pt idx="0">
                  <c:v>2018</c:v>
                </c:pt>
                <c:pt idx="1">
                  <c:v>2019</c:v>
                </c:pt>
              </c:numCache>
            </c:numRef>
          </c:cat>
          <c:val>
            <c:numRef>
              <c:f>FBM!$EI$556:$EJ$556</c:f>
              <c:numCache>
                <c:formatCode>General</c:formatCode>
                <c:ptCount val="2"/>
                <c:pt idx="0">
                  <c:v>89.22</c:v>
                </c:pt>
                <c:pt idx="1">
                  <c:v>0</c:v>
                </c:pt>
              </c:numCache>
            </c:numRef>
          </c:val>
          <c:extLst xmlns:c16r2="http://schemas.microsoft.com/office/drawing/2015/06/chart">
            <c:ext xmlns:c16="http://schemas.microsoft.com/office/drawing/2014/chart" uri="{C3380CC4-5D6E-409C-BE32-E72D297353CC}">
              <c16:uniqueId val="{00000000-EF46-4014-B319-409051895D12}"/>
            </c:ext>
          </c:extLst>
        </c:ser>
        <c:dLbls>
          <c:showLegendKey val="0"/>
          <c:showVal val="0"/>
          <c:showCatName val="0"/>
          <c:showSerName val="0"/>
          <c:showPercent val="0"/>
          <c:showBubbleSize val="0"/>
        </c:dLbls>
        <c:gapWidth val="150"/>
        <c:axId val="468782064"/>
        <c:axId val="497875360"/>
      </c:barChart>
      <c:lineChart>
        <c:grouping val="standard"/>
        <c:varyColors val="0"/>
        <c:ser>
          <c:idx val="1"/>
          <c:order val="1"/>
          <c:tx>
            <c:strRef>
              <c:f>FBM!$EH$557</c:f>
              <c:strCache>
                <c:ptCount val="1"/>
                <c:pt idx="0">
                  <c:v>Córdoba</c:v>
                </c:pt>
              </c:strCache>
            </c:strRef>
          </c:tx>
          <c:spPr>
            <a:ln>
              <a:solidFill>
                <a:srgbClr val="C00000"/>
              </a:solidFill>
            </a:ln>
          </c:spPr>
          <c:marker>
            <c:symbol val="circle"/>
            <c:size val="5"/>
            <c:spPr>
              <a:solidFill>
                <a:schemeClr val="bg1"/>
              </a:solidFill>
            </c:spPr>
          </c:marker>
          <c:dLbls>
            <c:dLbl>
              <c:idx val="0"/>
              <c:layout>
                <c:manualLayout>
                  <c:x val="-5.8333333333333362E-2"/>
                  <c:y val="-6.481481481481481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F46-4014-B319-409051895D12}"/>
                </c:ext>
                <c:ext xmlns:c15="http://schemas.microsoft.com/office/drawing/2012/chart" uri="{CE6537A1-D6FC-4f65-9D91-7224C49458BB}">
                  <c15:layout/>
                </c:ext>
              </c:extLst>
            </c:dLbl>
            <c:dLbl>
              <c:idx val="1"/>
              <c:layout>
                <c:manualLayout>
                  <c:x val="-0.05"/>
                  <c:y val="-6.94444444444444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F46-4014-B319-409051895D12}"/>
                </c:ext>
                <c:ext xmlns:c15="http://schemas.microsoft.com/office/drawing/2012/chart" uri="{CE6537A1-D6FC-4f65-9D91-7224C49458BB}">
                  <c15:layout/>
                </c:ext>
              </c:extLst>
            </c:dLbl>
            <c:spPr>
              <a:noFill/>
              <a:ln>
                <a:noFill/>
              </a:ln>
              <a:effectLst/>
            </c:spPr>
            <c:txPr>
              <a:bodyPr/>
              <a:lstStyle/>
              <a:p>
                <a:pPr>
                  <a:defRPr b="1">
                    <a:solidFill>
                      <a:schemeClr val="bg1"/>
                    </a:solidFill>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FBM!$EI$555:$EJ$555</c:f>
              <c:numCache>
                <c:formatCode>General</c:formatCode>
                <c:ptCount val="2"/>
                <c:pt idx="0">
                  <c:v>2018</c:v>
                </c:pt>
                <c:pt idx="1">
                  <c:v>2019</c:v>
                </c:pt>
              </c:numCache>
            </c:numRef>
          </c:cat>
          <c:val>
            <c:numRef>
              <c:f>FBM!$EI$557:$EJ$557</c:f>
              <c:numCache>
                <c:formatCode>General</c:formatCode>
                <c:ptCount val="2"/>
                <c:pt idx="0">
                  <c:v>88.02</c:v>
                </c:pt>
                <c:pt idx="1">
                  <c:v>81.08</c:v>
                </c:pt>
              </c:numCache>
            </c:numRef>
          </c:val>
          <c:smooth val="0"/>
          <c:extLst xmlns:c16r2="http://schemas.microsoft.com/office/drawing/2015/06/chart">
            <c:ext xmlns:c16="http://schemas.microsoft.com/office/drawing/2014/chart" uri="{C3380CC4-5D6E-409C-BE32-E72D297353CC}">
              <c16:uniqueId val="{00000003-EF46-4014-B319-409051895D12}"/>
            </c:ext>
          </c:extLst>
        </c:ser>
        <c:dLbls>
          <c:showLegendKey val="0"/>
          <c:showVal val="0"/>
          <c:showCatName val="0"/>
          <c:showSerName val="0"/>
          <c:showPercent val="0"/>
          <c:showBubbleSize val="0"/>
        </c:dLbls>
        <c:marker val="1"/>
        <c:smooth val="0"/>
        <c:axId val="468782064"/>
        <c:axId val="497875360"/>
      </c:lineChart>
      <c:catAx>
        <c:axId val="468782064"/>
        <c:scaling>
          <c:orientation val="minMax"/>
        </c:scaling>
        <c:delete val="0"/>
        <c:axPos val="b"/>
        <c:numFmt formatCode="General" sourceLinked="1"/>
        <c:majorTickMark val="out"/>
        <c:minorTickMark val="none"/>
        <c:tickLblPos val="nextTo"/>
        <c:crossAx val="497875360"/>
        <c:crosses val="autoZero"/>
        <c:auto val="1"/>
        <c:lblAlgn val="ctr"/>
        <c:lblOffset val="100"/>
        <c:noMultiLvlLbl val="0"/>
      </c:catAx>
      <c:valAx>
        <c:axId val="497875360"/>
        <c:scaling>
          <c:orientation val="minMax"/>
        </c:scaling>
        <c:delete val="0"/>
        <c:axPos val="l"/>
        <c:numFmt formatCode="General" sourceLinked="1"/>
        <c:majorTickMark val="out"/>
        <c:minorTickMark val="none"/>
        <c:tickLblPos val="nextTo"/>
        <c:crossAx val="468782064"/>
        <c:crosses val="autoZero"/>
        <c:crossBetween val="between"/>
      </c:valAx>
    </c:plotArea>
    <c:legend>
      <c:legendPos val="r"/>
      <c:layout>
        <c:manualLayout>
          <c:xMode val="edge"/>
          <c:yMode val="edge"/>
          <c:x val="0.15769444444444444"/>
          <c:y val="0.92370807815689704"/>
          <c:w val="0.74786111111111109"/>
          <c:h val="7.3880139982502174E-2"/>
        </c:manualLayout>
      </c:layout>
      <c:overlay val="0"/>
    </c:legend>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nivel educativo</a:t>
            </a:r>
          </a:p>
        </c:rich>
      </c:tx>
      <c:layout>
        <c:manualLayout>
          <c:xMode val="edge"/>
          <c:yMode val="edge"/>
          <c:x val="0.18871794871794867"/>
          <c:y val="1.3888888888888888E-2"/>
        </c:manualLayout>
      </c:layout>
      <c:overlay val="1"/>
    </c:title>
    <c:autoTitleDeleted val="0"/>
    <c:plotArea>
      <c:layout>
        <c:manualLayout>
          <c:layoutTarget val="inner"/>
          <c:xMode val="edge"/>
          <c:yMode val="edge"/>
          <c:x val="0.23041242540402662"/>
          <c:y val="0.11324563533078393"/>
          <c:w val="0.49722222222222223"/>
          <c:h val="0.82870370370370372"/>
        </c:manualLayout>
      </c:layout>
      <c:doughnutChart>
        <c:varyColors val="1"/>
        <c:ser>
          <c:idx val="0"/>
          <c:order val="0"/>
          <c:dLbls>
            <c:spPr>
              <a:noFill/>
              <a:ln>
                <a:noFill/>
              </a:ln>
              <a:effectLst/>
            </c:spPr>
            <c:txPr>
              <a:bodyPr/>
              <a:lstStyle/>
              <a:p>
                <a:pPr>
                  <a:defRPr b="1">
                    <a:solidFill>
                      <a:schemeClr val="bg1"/>
                    </a:solidFill>
                  </a:defRPr>
                </a:pPr>
                <a:endParaRPr lang="es-ES"/>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15:layout/>
              </c:ext>
            </c:extLst>
          </c:dLbls>
          <c:cat>
            <c:strRef>
              <c:f>FBM!$EH$579:$EL$579</c:f>
              <c:strCache>
                <c:ptCount val="5"/>
                <c:pt idx="0">
                  <c:v>Pre escolar</c:v>
                </c:pt>
                <c:pt idx="1">
                  <c:v>Primaria</c:v>
                </c:pt>
                <c:pt idx="2">
                  <c:v>Secundaria</c:v>
                </c:pt>
                <c:pt idx="3">
                  <c:v>Media</c:v>
                </c:pt>
                <c:pt idx="4">
                  <c:v>Total</c:v>
                </c:pt>
              </c:strCache>
            </c:strRef>
          </c:cat>
          <c:val>
            <c:numRef>
              <c:f>FBM!$EH$581:$EL$581</c:f>
              <c:numCache>
                <c:formatCode>0%</c:formatCode>
                <c:ptCount val="5"/>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BE3C-4538-A443-FCFF1F17585F}"/>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0248636195098701"/>
          <c:y val="0.33256561679790025"/>
          <c:w val="0.28084684619476413"/>
          <c:h val="0.320979877515310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zona y tipo de establecimiento</a:t>
            </a:r>
          </a:p>
        </c:rich>
      </c:tx>
      <c:layout>
        <c:manualLayout>
          <c:xMode val="edge"/>
          <c:yMode val="edge"/>
          <c:x val="0.13207018933954009"/>
          <c:y val="2.8169014084507043E-2"/>
        </c:manualLayout>
      </c:layout>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9.7596691922943596E-2"/>
          <c:y val="0.19954870224555263"/>
          <c:w val="0.8949084666303504"/>
          <c:h val="0.68447142023913676"/>
        </c:manualLayout>
      </c:layout>
      <c:bar3DChart>
        <c:barDir val="col"/>
        <c:grouping val="clustered"/>
        <c:varyColors val="0"/>
        <c:ser>
          <c:idx val="1"/>
          <c:order val="0"/>
          <c:spPr>
            <a:solidFill>
              <a:srgbClr val="92D050"/>
            </a:solidFill>
          </c:spPr>
          <c:invertIfNegative val="0"/>
          <c:dLbls>
            <c:dLbl>
              <c:idx val="0"/>
              <c:layout>
                <c:manualLayout>
                  <c:x val="1.9444466426621294E-2"/>
                  <c:y val="-2.795988377430924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6D3-406D-B4A0-272804D92649}"/>
                </c:ext>
                <c:ext xmlns:c15="http://schemas.microsoft.com/office/drawing/2012/chart" uri="{CE6537A1-D6FC-4f65-9D91-7224C49458BB}">
                  <c15:layout/>
                </c:ext>
              </c:extLst>
            </c:dLbl>
            <c:dLbl>
              <c:idx val="1"/>
              <c:layout>
                <c:manualLayout>
                  <c:x val="2.4999960432081667E-2"/>
                  <c:y val="-3.740164138865688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6D3-406D-B4A0-272804D92649}"/>
                </c:ext>
                <c:ext xmlns:c15="http://schemas.microsoft.com/office/drawing/2012/chart" uri="{CE6537A1-D6FC-4f65-9D91-7224C49458BB}">
                  <c15:layout/>
                </c:ext>
              </c:extLst>
            </c:dLbl>
            <c:dLbl>
              <c:idx val="2"/>
              <c:layout>
                <c:manualLayout>
                  <c:x val="2.1454516677877577E-2"/>
                  <c:y val="-3.277164521353329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6D3-406D-B4A0-272804D92649}"/>
                </c:ext>
                <c:ext xmlns:c15="http://schemas.microsoft.com/office/drawing/2012/chart" uri="{CE6537A1-D6FC-4f65-9D91-7224C49458BB}">
                  <c15:layout/>
                </c:ext>
              </c:extLst>
            </c:dLbl>
            <c:dLbl>
              <c:idx val="3"/>
              <c:layout>
                <c:manualLayout>
                  <c:x val="2.3757686068135955E-2"/>
                  <c:y val="-2.812975437900027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6D3-406D-B4A0-272804D92649}"/>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FBM!$EH$584:$EK$584</c:f>
              <c:strCache>
                <c:ptCount val="4"/>
                <c:pt idx="0">
                  <c:v>Privado</c:v>
                </c:pt>
                <c:pt idx="1">
                  <c:v>Oficial</c:v>
                </c:pt>
                <c:pt idx="2">
                  <c:v>Urbano</c:v>
                </c:pt>
                <c:pt idx="3">
                  <c:v>Rural</c:v>
                </c:pt>
              </c:strCache>
            </c:strRef>
          </c:cat>
          <c:val>
            <c:numRef>
              <c:f>FBM!$EH$586:$EK$586</c:f>
              <c:numCache>
                <c:formatCode>0.00%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4-76D3-406D-B4A0-272804D92649}"/>
            </c:ext>
          </c:extLst>
        </c:ser>
        <c:dLbls>
          <c:showLegendKey val="0"/>
          <c:showVal val="0"/>
          <c:showCatName val="0"/>
          <c:showSerName val="0"/>
          <c:showPercent val="0"/>
          <c:showBubbleSize val="0"/>
        </c:dLbls>
        <c:gapWidth val="150"/>
        <c:shape val="box"/>
        <c:axId val="498181360"/>
        <c:axId val="498181752"/>
        <c:axId val="0"/>
      </c:bar3DChart>
      <c:catAx>
        <c:axId val="498181360"/>
        <c:scaling>
          <c:orientation val="minMax"/>
        </c:scaling>
        <c:delete val="0"/>
        <c:axPos val="b"/>
        <c:numFmt formatCode="General" sourceLinked="0"/>
        <c:majorTickMark val="out"/>
        <c:minorTickMark val="none"/>
        <c:tickLblPos val="nextTo"/>
        <c:crossAx val="498181752"/>
        <c:crosses val="autoZero"/>
        <c:auto val="1"/>
        <c:lblAlgn val="ctr"/>
        <c:lblOffset val="100"/>
        <c:noMultiLvlLbl val="0"/>
      </c:catAx>
      <c:valAx>
        <c:axId val="498181752"/>
        <c:scaling>
          <c:orientation val="minMax"/>
        </c:scaling>
        <c:delete val="0"/>
        <c:axPos val="l"/>
        <c:numFmt formatCode="0.00%" sourceLinked="1"/>
        <c:majorTickMark val="out"/>
        <c:minorTickMark val="none"/>
        <c:tickLblPos val="nextTo"/>
        <c:crossAx val="498181360"/>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2"/>
    </mc:Choice>
    <mc:Fallback>
      <c:style val="22"/>
    </mc:Fallback>
  </mc:AlternateContent>
  <c:chart>
    <c:autoTitleDeleted val="0"/>
    <c:plotArea>
      <c:layout/>
      <c:barChart>
        <c:barDir val="bar"/>
        <c:grouping val="clustered"/>
        <c:varyColors val="0"/>
        <c:ser>
          <c:idx val="0"/>
          <c:order val="0"/>
          <c:invertIfNegative val="0"/>
          <c:dPt>
            <c:idx val="0"/>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1-F405-4E23-B0D1-5829C014E26F}"/>
              </c:ext>
            </c:extLst>
          </c:dPt>
          <c:dPt>
            <c:idx val="1"/>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3-F405-4E23-B0D1-5829C014E26F}"/>
              </c:ext>
            </c:extLst>
          </c:dPt>
          <c:dPt>
            <c:idx val="2"/>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5-F405-4E23-B0D1-5829C014E26F}"/>
              </c:ext>
            </c:extLst>
          </c:dPt>
          <c:dPt>
            <c:idx val="3"/>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7-F405-4E23-B0D1-5829C014E26F}"/>
              </c:ext>
            </c:extLst>
          </c:dPt>
          <c:dPt>
            <c:idx val="4"/>
            <c:invertIfNegative val="0"/>
            <c:bubble3D val="0"/>
            <c:spPr>
              <a:solidFill>
                <a:schemeClr val="accent3">
                  <a:lumMod val="60000"/>
                  <a:lumOff val="40000"/>
                </a:schemeClr>
              </a:solidFill>
            </c:spPr>
            <c:extLst xmlns:c16r2="http://schemas.microsoft.com/office/drawing/2015/06/chart">
              <c:ext xmlns:c16="http://schemas.microsoft.com/office/drawing/2014/chart" uri="{C3380CC4-5D6E-409C-BE32-E72D297353CC}">
                <c16:uniqueId val="{00000009-F405-4E23-B0D1-5829C014E26F}"/>
              </c:ext>
            </c:extLst>
          </c:dPt>
          <c:dLbls>
            <c:dLbl>
              <c:idx val="1"/>
              <c:layout>
                <c:manualLayout>
                  <c:x val="-1.6604397995130073E-3"/>
                  <c:y val="7.972096407126802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405-4E23-B0D1-5829C014E26F}"/>
                </c:ext>
                <c:ext xmlns:c15="http://schemas.microsoft.com/office/drawing/2012/chart" uri="{CE6537A1-D6FC-4f65-9D91-7224C49458BB}">
                  <c15:layout/>
                </c:ext>
              </c:extLst>
            </c:dLbl>
            <c:dLbl>
              <c:idx val="2"/>
              <c:layout>
                <c:manualLayout>
                  <c:x val="-4.9813193985390218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405-4E23-B0D1-5829C014E26F}"/>
                </c:ext>
                <c:ext xmlns:c15="http://schemas.microsoft.com/office/drawing/2012/chart" uri="{CE6537A1-D6FC-4f65-9D91-7224C49458BB}">
                  <c15:layout/>
                </c:ext>
              </c:extLst>
            </c:dLbl>
            <c:dLbl>
              <c:idx val="3"/>
              <c:layout>
                <c:manualLayout>
                  <c:x val="-8.3021989975650377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F405-4E23-B0D1-5829C014E26F}"/>
                </c:ext>
                <c:ext xmlns:c15="http://schemas.microsoft.com/office/drawing/2012/chart" uri="{CE6537A1-D6FC-4f65-9D91-7224C49458BB}">
                  <c15:layout/>
                </c:ext>
              </c:extLst>
            </c:dLbl>
            <c:dLbl>
              <c:idx val="5"/>
              <c:layout>
                <c:manualLayout>
                  <c:x val="-4.9813193985390218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F405-4E23-B0D1-5829C014E26F}"/>
                </c:ext>
                <c:ext xmlns:c15="http://schemas.microsoft.com/office/drawing/2012/chart" uri="{CE6537A1-D6FC-4f65-9D91-7224C49458BB}">
                  <c15:layout/>
                </c:ext>
              </c:extLst>
            </c:dLbl>
            <c:spPr>
              <a:noFill/>
              <a:ln>
                <a:noFill/>
              </a:ln>
              <a:effectLst/>
            </c:spPr>
            <c:txPr>
              <a:bodyPr/>
              <a:lstStyle/>
              <a:p>
                <a:pPr>
                  <a:defRPr b="1"/>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FBM!$EH$642:$EH$651</c:f>
              <c:strCache>
                <c:ptCount val="10"/>
                <c:pt idx="0">
                  <c:v>Tasa de cobertura neta en educación preescolar</c:v>
                </c:pt>
                <c:pt idx="1">
                  <c:v>Tasa de cobertura neta en educación primaria</c:v>
                </c:pt>
                <c:pt idx="2">
                  <c:v>Tasa de cobertura neta en educación secundaria</c:v>
                </c:pt>
                <c:pt idx="3">
                  <c:v>Tasa de cobertura neta en educación media</c:v>
                </c:pt>
                <c:pt idx="4">
                  <c:v>Tasa de cobertura neta en educación básica</c:v>
                </c:pt>
                <c:pt idx="5">
                  <c:v>Tasa de cobertura bruta en educación preescolar</c:v>
                </c:pt>
                <c:pt idx="6">
                  <c:v>Tasa de cobertura bruta en educación primaria</c:v>
                </c:pt>
                <c:pt idx="7">
                  <c:v>Tasa de cobertura bruta en educación secundaria</c:v>
                </c:pt>
                <c:pt idx="8">
                  <c:v>Tasa de cobertura bruta en educación media</c:v>
                </c:pt>
                <c:pt idx="9">
                  <c:v>Tasa de cobertura bruta en educación básica</c:v>
                </c:pt>
              </c:strCache>
            </c:strRef>
          </c:cat>
          <c:val>
            <c:numRef>
              <c:f>FBM!$EI$642:$EI$651</c:f>
              <c:numCache>
                <c:formatCode>0.0%</c:formatCode>
                <c:ptCount val="10"/>
                <c:pt idx="0">
                  <c:v>0.51200000000000001</c:v>
                </c:pt>
                <c:pt idx="1">
                  <c:v>0.72399999999999998</c:v>
                </c:pt>
                <c:pt idx="2">
                  <c:v>0.89800000000000002</c:v>
                </c:pt>
                <c:pt idx="3">
                  <c:v>0.48199999999999998</c:v>
                </c:pt>
                <c:pt idx="4">
                  <c:v>0.878</c:v>
                </c:pt>
                <c:pt idx="5">
                  <c:v>0</c:v>
                </c:pt>
                <c:pt idx="6">
                  <c:v>0</c:v>
                </c:pt>
                <c:pt idx="7">
                  <c:v>0</c:v>
                </c:pt>
                <c:pt idx="8">
                  <c:v>0</c:v>
                </c:pt>
                <c:pt idx="9">
                  <c:v>0</c:v>
                </c:pt>
              </c:numCache>
            </c:numRef>
          </c:val>
          <c:extLst xmlns:c16r2="http://schemas.microsoft.com/office/drawing/2015/06/chart">
            <c:ext xmlns:c16="http://schemas.microsoft.com/office/drawing/2014/chart" uri="{C3380CC4-5D6E-409C-BE32-E72D297353CC}">
              <c16:uniqueId val="{0000000B-F405-4E23-B0D1-5829C014E26F}"/>
            </c:ext>
          </c:extLst>
        </c:ser>
        <c:dLbls>
          <c:showLegendKey val="0"/>
          <c:showVal val="0"/>
          <c:showCatName val="0"/>
          <c:showSerName val="0"/>
          <c:showPercent val="0"/>
          <c:showBubbleSize val="0"/>
        </c:dLbls>
        <c:gapWidth val="46"/>
        <c:axId val="498182536"/>
        <c:axId val="498182928"/>
      </c:barChart>
      <c:catAx>
        <c:axId val="498182536"/>
        <c:scaling>
          <c:orientation val="minMax"/>
        </c:scaling>
        <c:delete val="0"/>
        <c:axPos val="l"/>
        <c:numFmt formatCode="General" sourceLinked="0"/>
        <c:majorTickMark val="out"/>
        <c:minorTickMark val="none"/>
        <c:tickLblPos val="nextTo"/>
        <c:crossAx val="498182928"/>
        <c:crosses val="autoZero"/>
        <c:auto val="1"/>
        <c:lblAlgn val="ctr"/>
        <c:lblOffset val="100"/>
        <c:noMultiLvlLbl val="0"/>
      </c:catAx>
      <c:valAx>
        <c:axId val="498182928"/>
        <c:scaling>
          <c:orientation val="minMax"/>
        </c:scaling>
        <c:delete val="0"/>
        <c:axPos val="b"/>
        <c:majorGridlines>
          <c:spPr>
            <a:ln>
              <a:gradFill>
                <a:gsLst>
                  <a:gs pos="0">
                    <a:srgbClr val="FFF200"/>
                  </a:gs>
                  <a:gs pos="45000">
                    <a:srgbClr val="FF7A00"/>
                  </a:gs>
                  <a:gs pos="70000">
                    <a:srgbClr val="FF0300"/>
                  </a:gs>
                  <a:gs pos="100000">
                    <a:srgbClr val="4D0808"/>
                  </a:gs>
                </a:gsLst>
                <a:lin ang="5400000" scaled="0"/>
              </a:gradFill>
            </a:ln>
          </c:spPr>
        </c:majorGridlines>
        <c:numFmt formatCode="0.0%" sourceLinked="1"/>
        <c:majorTickMark val="out"/>
        <c:minorTickMark val="none"/>
        <c:tickLblPos val="high"/>
        <c:txPr>
          <a:bodyPr/>
          <a:lstStyle/>
          <a:p>
            <a:pPr>
              <a:defRPr sz="800">
                <a:solidFill>
                  <a:schemeClr val="bg1">
                    <a:lumMod val="50000"/>
                  </a:schemeClr>
                </a:solidFill>
              </a:defRPr>
            </a:pPr>
            <a:endParaRPr lang="es-ES"/>
          </a:p>
        </c:txPr>
        <c:crossAx val="498182536"/>
        <c:crosses val="autoZero"/>
        <c:crossBetween val="between"/>
      </c:valAx>
    </c:plotArea>
    <c:plotVisOnly val="1"/>
    <c:dispBlanksAs val="gap"/>
    <c:showDLblsOverMax val="0"/>
  </c:chart>
  <c:spPr>
    <a:ln>
      <a:solidFill>
        <a:srgbClr val="7030A0"/>
      </a:solidFill>
    </a:ln>
  </c:spPr>
  <c:txPr>
    <a:bodyPr/>
    <a:lstStyle/>
    <a:p>
      <a:pPr>
        <a:defRPr>
          <a:latin typeface="+mn-lt"/>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13" Type="http://schemas.openxmlformats.org/officeDocument/2006/relationships/chart" Target="../charts/chart8.xml"/><Relationship Id="rId18" Type="http://schemas.openxmlformats.org/officeDocument/2006/relationships/chart" Target="../charts/chart13.xml"/><Relationship Id="rId26" Type="http://schemas.openxmlformats.org/officeDocument/2006/relationships/chart" Target="../charts/chart20.xml"/><Relationship Id="rId39" Type="http://schemas.openxmlformats.org/officeDocument/2006/relationships/chart" Target="../charts/chart30.xml"/><Relationship Id="rId3" Type="http://schemas.openxmlformats.org/officeDocument/2006/relationships/image" Target="../media/image3.jpeg"/><Relationship Id="rId21" Type="http://schemas.openxmlformats.org/officeDocument/2006/relationships/chart" Target="../charts/chart16.xml"/><Relationship Id="rId34" Type="http://schemas.openxmlformats.org/officeDocument/2006/relationships/chart" Target="../charts/chart25.xml"/><Relationship Id="rId42" Type="http://schemas.openxmlformats.org/officeDocument/2006/relationships/chart" Target="../charts/chart31.xml"/><Relationship Id="rId47" Type="http://schemas.openxmlformats.org/officeDocument/2006/relationships/chart" Target="../charts/chart36.xml"/><Relationship Id="rId7" Type="http://schemas.openxmlformats.org/officeDocument/2006/relationships/chart" Target="../charts/chart4.xml"/><Relationship Id="rId12" Type="http://schemas.openxmlformats.org/officeDocument/2006/relationships/chart" Target="../charts/chart7.xml"/><Relationship Id="rId17" Type="http://schemas.openxmlformats.org/officeDocument/2006/relationships/chart" Target="../charts/chart12.xml"/><Relationship Id="rId25" Type="http://schemas.openxmlformats.org/officeDocument/2006/relationships/chart" Target="../charts/chart19.xml"/><Relationship Id="rId33" Type="http://schemas.openxmlformats.org/officeDocument/2006/relationships/chart" Target="../charts/chart24.xml"/><Relationship Id="rId38" Type="http://schemas.openxmlformats.org/officeDocument/2006/relationships/chart" Target="../charts/chart29.xml"/><Relationship Id="rId46" Type="http://schemas.openxmlformats.org/officeDocument/2006/relationships/chart" Target="../charts/chart35.xml"/><Relationship Id="rId2" Type="http://schemas.openxmlformats.org/officeDocument/2006/relationships/image" Target="../media/image2.png"/><Relationship Id="rId16" Type="http://schemas.openxmlformats.org/officeDocument/2006/relationships/chart" Target="../charts/chart11.xml"/><Relationship Id="rId20" Type="http://schemas.openxmlformats.org/officeDocument/2006/relationships/chart" Target="../charts/chart15.xml"/><Relationship Id="rId29" Type="http://schemas.openxmlformats.org/officeDocument/2006/relationships/chart" Target="../charts/chart23.xml"/><Relationship Id="rId41" Type="http://schemas.openxmlformats.org/officeDocument/2006/relationships/image" Target="../media/image11.pn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image" Target="../media/image5.png"/><Relationship Id="rId24" Type="http://schemas.openxmlformats.org/officeDocument/2006/relationships/chart" Target="../charts/chart18.xml"/><Relationship Id="rId32" Type="http://schemas.openxmlformats.org/officeDocument/2006/relationships/image" Target="../media/image9.png"/><Relationship Id="rId37" Type="http://schemas.openxmlformats.org/officeDocument/2006/relationships/chart" Target="../charts/chart28.xml"/><Relationship Id="rId40" Type="http://schemas.openxmlformats.org/officeDocument/2006/relationships/image" Target="../media/image10.jpeg"/><Relationship Id="rId45" Type="http://schemas.openxmlformats.org/officeDocument/2006/relationships/chart" Target="../charts/chart34.xml"/><Relationship Id="rId5" Type="http://schemas.openxmlformats.org/officeDocument/2006/relationships/chart" Target="../charts/chart2.xml"/><Relationship Id="rId15" Type="http://schemas.openxmlformats.org/officeDocument/2006/relationships/chart" Target="../charts/chart10.xml"/><Relationship Id="rId23" Type="http://schemas.openxmlformats.org/officeDocument/2006/relationships/chart" Target="../charts/chart17.xml"/><Relationship Id="rId28" Type="http://schemas.openxmlformats.org/officeDocument/2006/relationships/chart" Target="../charts/chart22.xml"/><Relationship Id="rId36" Type="http://schemas.openxmlformats.org/officeDocument/2006/relationships/chart" Target="../charts/chart27.xml"/><Relationship Id="rId10" Type="http://schemas.openxmlformats.org/officeDocument/2006/relationships/chart" Target="../charts/chart6.xml"/><Relationship Id="rId19" Type="http://schemas.openxmlformats.org/officeDocument/2006/relationships/chart" Target="../charts/chart14.xml"/><Relationship Id="rId31" Type="http://schemas.openxmlformats.org/officeDocument/2006/relationships/image" Target="../media/image8.gif"/><Relationship Id="rId44" Type="http://schemas.openxmlformats.org/officeDocument/2006/relationships/chart" Target="../charts/chart33.xml"/><Relationship Id="rId4" Type="http://schemas.openxmlformats.org/officeDocument/2006/relationships/chart" Target="../charts/chart1.xml"/><Relationship Id="rId9" Type="http://schemas.openxmlformats.org/officeDocument/2006/relationships/chart" Target="../charts/chart5.xml"/><Relationship Id="rId14" Type="http://schemas.openxmlformats.org/officeDocument/2006/relationships/chart" Target="../charts/chart9.xml"/><Relationship Id="rId22" Type="http://schemas.openxmlformats.org/officeDocument/2006/relationships/image" Target="../media/image6.gif"/><Relationship Id="rId27" Type="http://schemas.openxmlformats.org/officeDocument/2006/relationships/chart" Target="../charts/chart21.xml"/><Relationship Id="rId30" Type="http://schemas.openxmlformats.org/officeDocument/2006/relationships/image" Target="../media/image7.png"/><Relationship Id="rId35" Type="http://schemas.openxmlformats.org/officeDocument/2006/relationships/chart" Target="../charts/chart26.xml"/><Relationship Id="rId43" Type="http://schemas.openxmlformats.org/officeDocument/2006/relationships/chart" Target="../charts/chart32.xml"/></Relationships>
</file>

<file path=xl/drawings/drawing1.xml><?xml version="1.0" encoding="utf-8"?>
<xdr:wsDr xmlns:xdr="http://schemas.openxmlformats.org/drawingml/2006/spreadsheetDrawing" xmlns:a="http://schemas.openxmlformats.org/drawingml/2006/main">
  <xdr:twoCellAnchor>
    <xdr:from>
      <xdr:col>36</xdr:col>
      <xdr:colOff>28575</xdr:colOff>
      <xdr:row>5</xdr:row>
      <xdr:rowOff>171450</xdr:rowOff>
    </xdr:from>
    <xdr:to>
      <xdr:col>66</xdr:col>
      <xdr:colOff>28575</xdr:colOff>
      <xdr:row>20</xdr:row>
      <xdr:rowOff>19050</xdr:rowOff>
    </xdr:to>
    <xdr:sp macro="" textlink="">
      <xdr:nvSpPr>
        <xdr:cNvPr id="2" name="1 Rectángulo">
          <a:extLst>
            <a:ext uri="{FF2B5EF4-FFF2-40B4-BE49-F238E27FC236}">
              <a16:creationId xmlns:a16="http://schemas.microsoft.com/office/drawing/2014/main" xmlns="" id="{00000000-0008-0000-0000-000002000000}"/>
            </a:ext>
          </a:extLst>
        </xdr:cNvPr>
        <xdr:cNvSpPr/>
      </xdr:nvSpPr>
      <xdr:spPr>
        <a:xfrm>
          <a:off x="4829175" y="1171575"/>
          <a:ext cx="4000500" cy="2562225"/>
        </a:xfrm>
        <a:prstGeom prst="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lang="es-CO" sz="1100"/>
        </a:p>
      </xdr:txBody>
    </xdr:sp>
    <xdr:clientData/>
  </xdr:twoCellAnchor>
  <xdr:twoCellAnchor>
    <xdr:from>
      <xdr:col>48</xdr:col>
      <xdr:colOff>47625</xdr:colOff>
      <xdr:row>0</xdr:row>
      <xdr:rowOff>200025</xdr:rowOff>
    </xdr:from>
    <xdr:to>
      <xdr:col>90</xdr:col>
      <xdr:colOff>95250</xdr:colOff>
      <xdr:row>2</xdr:row>
      <xdr:rowOff>190500</xdr:rowOff>
    </xdr:to>
    <xdr:sp macro="" textlink="">
      <xdr:nvSpPr>
        <xdr:cNvPr id="3" name="2 CuadroTexto">
          <a:extLst>
            <a:ext uri="{FF2B5EF4-FFF2-40B4-BE49-F238E27FC236}">
              <a16:creationId xmlns:a16="http://schemas.microsoft.com/office/drawing/2014/main" xmlns="" id="{00000000-0008-0000-0000-000003000000}"/>
            </a:ext>
          </a:extLst>
        </xdr:cNvPr>
        <xdr:cNvSpPr txBox="1"/>
      </xdr:nvSpPr>
      <xdr:spPr>
        <a:xfrm>
          <a:off x="6448425" y="200025"/>
          <a:ext cx="564832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400" b="1">
              <a:latin typeface="Gill Sans MT" panose="020B0502020104020203" pitchFamily="34" charset="0"/>
            </a:rPr>
            <a:t>FICHA BÁSICA MUNICIPAL</a:t>
          </a:r>
        </a:p>
      </xdr:txBody>
    </xdr:sp>
    <xdr:clientData/>
  </xdr:twoCellAnchor>
  <xdr:twoCellAnchor editAs="oneCell">
    <xdr:from>
      <xdr:col>0</xdr:col>
      <xdr:colOff>1</xdr:colOff>
      <xdr:row>3</xdr:row>
      <xdr:rowOff>1</xdr:rowOff>
    </xdr:from>
    <xdr:to>
      <xdr:col>3</xdr:col>
      <xdr:colOff>110094</xdr:colOff>
      <xdr:row>5</xdr:row>
      <xdr:rowOff>9524</xdr:rowOff>
    </xdr:to>
    <xdr:pic>
      <xdr:nvPicPr>
        <xdr:cNvPr id="6" name="5 Imagen" descr="C:\Users\AUXPLANEACION08\AppData\Local\Microsoft\Windows\Temporary Internet Files\Content.IE5\CBXU0F9Q\geolocalizaciocc81n[1].png">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57226"/>
          <a:ext cx="510143" cy="352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152401</xdr:rowOff>
    </xdr:from>
    <xdr:to>
      <xdr:col>2</xdr:col>
      <xdr:colOff>126491</xdr:colOff>
      <xdr:row>23</xdr:row>
      <xdr:rowOff>19050</xdr:rowOff>
    </xdr:to>
    <xdr:pic>
      <xdr:nvPicPr>
        <xdr:cNvPr id="10" name="9 Imagen" descr="C:\Users\AUXPLANEACION08\AppData\Local\Microsoft\Windows\Temporary Internet Files\Content.IE5\CBXU0F9Q\icons-1337907_960_720[1].png">
          <a:extLst>
            <a:ext uri="{FF2B5EF4-FFF2-40B4-BE49-F238E27FC236}">
              <a16:creationId xmlns:a16="http://schemas.microsoft.com/office/drawing/2014/main" xmlns="" id="{00000000-0008-0000-0000-00000A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4085" t="49722" b="32917"/>
        <a:stretch/>
      </xdr:blipFill>
      <xdr:spPr bwMode="auto">
        <a:xfrm>
          <a:off x="0" y="3867151"/>
          <a:ext cx="393191" cy="409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28575</xdr:colOff>
      <xdr:row>21</xdr:row>
      <xdr:rowOff>19050</xdr:rowOff>
    </xdr:from>
    <xdr:to>
      <xdr:col>32</xdr:col>
      <xdr:colOff>123825</xdr:colOff>
      <xdr:row>22</xdr:row>
      <xdr:rowOff>161925</xdr:rowOff>
    </xdr:to>
    <xdr:sp macro="" textlink="">
      <xdr:nvSpPr>
        <xdr:cNvPr id="11" name="10 CuadroTexto">
          <a:extLst>
            <a:ext uri="{FF2B5EF4-FFF2-40B4-BE49-F238E27FC236}">
              <a16:creationId xmlns:a16="http://schemas.microsoft.com/office/drawing/2014/main" xmlns="" id="{00000000-0008-0000-0000-00000B000000}"/>
            </a:ext>
          </a:extLst>
        </xdr:cNvPr>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 GENERALIDADES</a:t>
          </a:r>
        </a:p>
      </xdr:txBody>
    </xdr:sp>
    <xdr:clientData/>
  </xdr:twoCellAnchor>
  <xdr:twoCellAnchor>
    <xdr:from>
      <xdr:col>2</xdr:col>
      <xdr:colOff>104775</xdr:colOff>
      <xdr:row>26</xdr:row>
      <xdr:rowOff>1</xdr:rowOff>
    </xdr:from>
    <xdr:to>
      <xdr:col>46</xdr:col>
      <xdr:colOff>0</xdr:colOff>
      <xdr:row>47</xdr:row>
      <xdr:rowOff>0</xdr:rowOff>
    </xdr:to>
    <xdr:sp macro="" textlink="">
      <xdr:nvSpPr>
        <xdr:cNvPr id="12" name="11 CuadroTexto">
          <a:extLst>
            <a:ext uri="{FF2B5EF4-FFF2-40B4-BE49-F238E27FC236}">
              <a16:creationId xmlns:a16="http://schemas.microsoft.com/office/drawing/2014/main" xmlns="" id="{00000000-0008-0000-0000-00000C000000}"/>
            </a:ext>
          </a:extLst>
        </xdr:cNvPr>
        <xdr:cNvSpPr txBox="1"/>
      </xdr:nvSpPr>
      <xdr:spPr>
        <a:xfrm>
          <a:off x="371475" y="4800601"/>
          <a:ext cx="5762625" cy="4343399"/>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rtl="0"/>
          <a:r>
            <a:rPr lang="es-CO" sz="1050">
              <a:latin typeface="+mn-lt"/>
              <a:cs typeface="Browallia New" panose="020B0604020202020204" pitchFamily="34" charset="-34"/>
            </a:rPr>
            <a:t>Elementos fundamentales en su estructura:</a:t>
          </a:r>
        </a:p>
        <a:p>
          <a:pPr algn="just" rtl="0"/>
          <a:endParaRPr lang="es-CO" sz="1050">
            <a:latin typeface="+mn-lt"/>
            <a:cs typeface="Browallia New" panose="020B0604020202020204" pitchFamily="34" charset="-34"/>
          </a:endParaRPr>
        </a:p>
        <a:p>
          <a:pPr algn="just" rtl="0"/>
          <a:r>
            <a:rPr lang="es-CO" sz="1050" b="1">
              <a:latin typeface="+mn-lt"/>
              <a:cs typeface="Browallia New" panose="020B0604020202020204" pitchFamily="34" charset="-34"/>
            </a:rPr>
            <a:t>1. LOS QUIMBAYAS: </a:t>
          </a:r>
          <a:r>
            <a:rPr lang="es-CO" sz="1050">
              <a:latin typeface="+mn-lt"/>
              <a:cs typeface="Browallia New" panose="020B0604020202020204" pitchFamily="34" charset="-34"/>
            </a:rPr>
            <a:t>Poco antes de la llegada de los españoles, los Quimbayas habían conquistado el territorio del viejo caldas, al aniquilar o esclavizar a los anteriores habitantes del área.</a:t>
          </a:r>
        </a:p>
        <a:p>
          <a:pPr algn="just" rtl="0"/>
          <a:r>
            <a:rPr lang="es-CO" sz="1050">
              <a:latin typeface="+mn-lt"/>
              <a:cs typeface="Browallia New" panose="020B0604020202020204" pitchFamily="34" charset="-34"/>
            </a:rPr>
            <a:t>Los conflictos con los pijaos fueron constantes a partir del momento en que los españoles forzaron el desplazamiento de este grupo hacia el noreste, desde su hábitat original al otro lado de la cordillera, una vez en el territorio de los Quimbayas, los pijaos convirtieron la encomienda en el blanco de sus ataques, en especial agredían a los indios asignados a un encomendero y raptaban a sus mujeres para reemplazar las propias dejadas tras de si, durante su huida forzosa, después de un siglo este grupo fue finalmente vencido, sus cosechas destruidas y su líder el cacique Calarcá, asesinado.</a:t>
          </a:r>
        </a:p>
        <a:p>
          <a:pPr algn="just" rtl="0"/>
          <a:endParaRPr lang="es-CO" sz="1050">
            <a:latin typeface="+mn-lt"/>
            <a:cs typeface="Browallia New" panose="020B0604020202020204" pitchFamily="34" charset="-34"/>
          </a:endParaRPr>
        </a:p>
        <a:p>
          <a:pPr algn="just" rtl="0"/>
          <a:r>
            <a:rPr lang="es-CO" sz="1050" b="1">
              <a:latin typeface="+mn-lt"/>
              <a:cs typeface="Browallia New" panose="020B0604020202020204" pitchFamily="34" charset="-34"/>
            </a:rPr>
            <a:t>2. LA COLONIZACIÓN ANTIOQUEÑA:  </a:t>
          </a:r>
          <a:r>
            <a:rPr lang="es-CO" sz="1050">
              <a:latin typeface="+mn-lt"/>
              <a:cs typeface="Browallia New" panose="020B0604020202020204" pitchFamily="34" charset="-34"/>
            </a:rPr>
            <a:t>Caldas fue uno de los primeros centros de colonización antioqueña y el Quindío que perteneció a Caldas hasta 1.967 se convirtió en una de las áreas de mayor atractivo económico debido a la abundancia de tumbas indígenas ricas en obras de oro Quimbaya.</a:t>
          </a:r>
        </a:p>
        <a:p>
          <a:pPr algn="just" rtl="0"/>
          <a:r>
            <a:rPr lang="es-CO" sz="1050">
              <a:latin typeface="+mn-lt"/>
              <a:cs typeface="Browallia New" panose="020B0604020202020204" pitchFamily="34" charset="-34"/>
            </a:rPr>
            <a:t>Los primeros pueblos del Quindío se fundaron al entorno de la guaquearía, como también la cría y venta de cerdos para abastecer los mercados del valle.</a:t>
          </a:r>
        </a:p>
        <a:p>
          <a:pPr algn="just" rtl="0"/>
          <a:r>
            <a:rPr lang="es-CO" sz="1050">
              <a:latin typeface="+mn-lt"/>
              <a:cs typeface="Browallia New" panose="020B0604020202020204" pitchFamily="34" charset="-34"/>
            </a:rPr>
            <a:t>Los colonos de Córdoba eran campesinos que durante la guerra de los mil días, emigraron de Antioquia a Risaralda y de allí a la región de rió verde alto en Córdoba.</a:t>
          </a:r>
        </a:p>
        <a:p>
          <a:pPr algn="just" rtl="0"/>
          <a:endParaRPr lang="es-CO" sz="1050">
            <a:latin typeface="+mn-lt"/>
            <a:cs typeface="Browallia New" panose="020B0604020202020204" pitchFamily="34" charset="-34"/>
          </a:endParaRPr>
        </a:p>
        <a:p>
          <a:pPr algn="just" rtl="0"/>
          <a:r>
            <a:rPr lang="es-CO" sz="1100">
              <a:solidFill>
                <a:schemeClr val="dk1"/>
              </a:solidFill>
              <a:effectLst/>
              <a:latin typeface="+mn-lt"/>
              <a:ea typeface="+mn-ea"/>
              <a:cs typeface="+mn-cs"/>
            </a:rPr>
            <a:t>En el año de 1.925 no existían en Córdoba mas de 40 casas, el pueblo en si se fundó en 1.912 , es muy posible que la población se haya articulado en torno a las posadas, es decir aquellos lugares de residencia ocasional empleados por los colonos para descansar o pasar las noches. Se le dio el nombre de Córdoba en homenaje al líder rebelde y prócer de la independencia de América general JOSE MARIA CÓRDOBA</a:t>
          </a:r>
          <a:endParaRPr lang="es-CO" sz="1050">
            <a:latin typeface="+mn-lt"/>
            <a:cs typeface="Browallia New" panose="020B0604020202020204" pitchFamily="34" charset="-34"/>
          </a:endParaRPr>
        </a:p>
        <a:p>
          <a:pPr algn="just" rtl="0"/>
          <a:endParaRPr lang="es-CO" sz="1050">
            <a:latin typeface="+mn-lt"/>
            <a:cs typeface="Browallia New" panose="020B0604020202020204" pitchFamily="34" charset="-34"/>
          </a:endParaRPr>
        </a:p>
        <a:p>
          <a:pPr algn="just" rtl="0"/>
          <a:r>
            <a:rPr lang="es-CO" sz="1050">
              <a:latin typeface="+mn-lt"/>
              <a:cs typeface="Browallia New" panose="020B0604020202020204" pitchFamily="34" charset="-34"/>
            </a:rPr>
            <a:t> </a:t>
          </a:r>
          <a:endParaRPr lang="es-ES" sz="1050">
            <a:effectLst/>
            <a:latin typeface="+mn-lt"/>
            <a:cs typeface="Browallia New" panose="020B0604020202020204" pitchFamily="34" charset="-34"/>
          </a:endParaRPr>
        </a:p>
        <a:p>
          <a:pPr algn="l"/>
          <a:endParaRPr lang="es-CO" sz="1000">
            <a:latin typeface="Gill Sans MT" panose="020B0502020104020203" pitchFamily="34" charset="0"/>
          </a:endParaRPr>
        </a:p>
      </xdr:txBody>
    </xdr:sp>
    <xdr:clientData/>
  </xdr:twoCellAnchor>
  <xdr:twoCellAnchor>
    <xdr:from>
      <xdr:col>20</xdr:col>
      <xdr:colOff>66675</xdr:colOff>
      <xdr:row>51</xdr:row>
      <xdr:rowOff>84666</xdr:rowOff>
    </xdr:from>
    <xdr:to>
      <xdr:col>46</xdr:col>
      <xdr:colOff>0</xdr:colOff>
      <xdr:row>67</xdr:row>
      <xdr:rowOff>42333</xdr:rowOff>
    </xdr:to>
    <xdr:sp macro="" textlink="">
      <xdr:nvSpPr>
        <xdr:cNvPr id="16" name="15 CuadroTexto">
          <a:extLst>
            <a:ext uri="{FF2B5EF4-FFF2-40B4-BE49-F238E27FC236}">
              <a16:creationId xmlns:a16="http://schemas.microsoft.com/office/drawing/2014/main" xmlns="" id="{00000000-0008-0000-0000-000010000000}"/>
            </a:ext>
          </a:extLst>
        </xdr:cNvPr>
        <xdr:cNvSpPr txBox="1"/>
      </xdr:nvSpPr>
      <xdr:spPr>
        <a:xfrm>
          <a:off x="2818342" y="9905999"/>
          <a:ext cx="3658658" cy="28363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050">
              <a:latin typeface="+mn-lt"/>
            </a:rPr>
            <a:t>La bandera del municipio fue adoptada como emblema mediante acuerdo N° 02 de mayo 25 de 1993 y formada de la siguiente manera: </a:t>
          </a:r>
          <a:br>
            <a:rPr lang="es-CO" sz="1050">
              <a:latin typeface="+mn-lt"/>
            </a:rPr>
          </a:br>
          <a:endParaRPr lang="es-CO" sz="1050">
            <a:latin typeface="+mn-lt"/>
          </a:endParaRPr>
        </a:p>
        <a:p>
          <a:r>
            <a:rPr lang="es-CO" sz="1050">
              <a:latin typeface="+mn-lt"/>
            </a:rPr>
            <a:t>Dividida en tres franjas triangulares de igual tamaño con colores verde oliva en los triangulo laterales y el triangulo central amarillo oscuro; distribuidos en forma horizontal. </a:t>
          </a:r>
          <a:br>
            <a:rPr lang="es-CO" sz="1050">
              <a:latin typeface="+mn-lt"/>
            </a:rPr>
          </a:br>
          <a:endParaRPr lang="es-CO" sz="1050">
            <a:latin typeface="+mn-lt"/>
          </a:endParaRPr>
        </a:p>
        <a:p>
          <a:r>
            <a:rPr lang="es-CO" sz="1050">
              <a:latin typeface="+mn-lt"/>
            </a:rPr>
            <a:t>El significado de los colores se registra así: </a:t>
          </a:r>
          <a:br>
            <a:rPr lang="es-CO" sz="1050">
              <a:latin typeface="+mn-lt"/>
            </a:rPr>
          </a:br>
          <a:endParaRPr lang="es-CO" sz="1050">
            <a:latin typeface="+mn-lt"/>
          </a:endParaRPr>
        </a:p>
        <a:p>
          <a:r>
            <a:rPr lang="es-CO" sz="1050" b="1">
              <a:latin typeface="+mn-lt"/>
            </a:rPr>
            <a:t>VERDE</a:t>
          </a:r>
          <a:r>
            <a:rPr lang="es-CO" sz="1050">
              <a:latin typeface="+mn-lt"/>
            </a:rPr>
            <a:t>: La esperanza de un mejor mañana y nuestra vocación cafetera</a:t>
          </a:r>
          <a:br>
            <a:rPr lang="es-CO" sz="1050">
              <a:latin typeface="+mn-lt"/>
            </a:rPr>
          </a:br>
          <a:r>
            <a:rPr lang="es-CO" sz="1050" b="1">
              <a:latin typeface="+mn-lt"/>
            </a:rPr>
            <a:t>AMARILLO OSCURO</a:t>
          </a:r>
          <a:r>
            <a:rPr lang="es-CO" sz="1050">
              <a:latin typeface="+mn-lt"/>
            </a:rPr>
            <a:t>: El dorado y altivo orgullo de nuestros antepasados y el calor humano de nuestras gentes, que templa y atempera el alma.</a:t>
          </a:r>
        </a:p>
      </xdr:txBody>
    </xdr:sp>
    <xdr:clientData/>
  </xdr:twoCellAnchor>
  <xdr:twoCellAnchor>
    <xdr:from>
      <xdr:col>17</xdr:col>
      <xdr:colOff>33867</xdr:colOff>
      <xdr:row>71</xdr:row>
      <xdr:rowOff>148166</xdr:rowOff>
    </xdr:from>
    <xdr:to>
      <xdr:col>45</xdr:col>
      <xdr:colOff>62441</xdr:colOff>
      <xdr:row>79</xdr:row>
      <xdr:rowOff>126999</xdr:rowOff>
    </xdr:to>
    <xdr:sp macro="" textlink="">
      <xdr:nvSpPr>
        <xdr:cNvPr id="18" name="17 CuadroTexto">
          <a:extLst>
            <a:ext uri="{FF2B5EF4-FFF2-40B4-BE49-F238E27FC236}">
              <a16:creationId xmlns:a16="http://schemas.microsoft.com/office/drawing/2014/main" xmlns="" id="{00000000-0008-0000-0000-000012000000}"/>
            </a:ext>
          </a:extLst>
        </xdr:cNvPr>
        <xdr:cNvSpPr txBox="1"/>
      </xdr:nvSpPr>
      <xdr:spPr>
        <a:xfrm>
          <a:off x="2372784" y="13567833"/>
          <a:ext cx="4029074" cy="14181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CO" sz="1050">
              <a:latin typeface="+mn-lt"/>
            </a:rPr>
            <a:t>El Escudo del municipio fue adoptado como emblema mediante Decreto N° 01 de enero 2 de 2006 “Por el cual se adopta el escudo oficial del municipio de Córdoba Quindío”y modificado por  el Decreto N° 72 de Noviembre 07 de 2014, "POR MEDIO DEL CUAL SE CORRIGE UN YERRO TIPOGRÁFICO EN EL ESCUDO DEL MUNICIPIO DE CÓRDOBA" </a:t>
          </a:r>
        </a:p>
        <a:p>
          <a:endParaRPr lang="es-CO" sz="1050">
            <a:latin typeface="+mn-lt"/>
          </a:endParaRPr>
        </a:p>
      </xdr:txBody>
    </xdr:sp>
    <xdr:clientData/>
  </xdr:twoCellAnchor>
  <xdr:oneCellAnchor>
    <xdr:from>
      <xdr:col>102</xdr:col>
      <xdr:colOff>28575</xdr:colOff>
      <xdr:row>95</xdr:row>
      <xdr:rowOff>0</xdr:rowOff>
    </xdr:from>
    <xdr:ext cx="184731" cy="264560"/>
    <xdr:sp macro="" textlink="">
      <xdr:nvSpPr>
        <xdr:cNvPr id="19" name="18 CuadroTexto">
          <a:extLst>
            <a:ext uri="{FF2B5EF4-FFF2-40B4-BE49-F238E27FC236}">
              <a16:creationId xmlns:a16="http://schemas.microsoft.com/office/drawing/2014/main" xmlns="" id="{00000000-0008-0000-0000-000013000000}"/>
            </a:ext>
          </a:extLst>
        </xdr:cNvPr>
        <xdr:cNvSpPr txBox="1"/>
      </xdr:nvSpPr>
      <xdr:spPr>
        <a:xfrm>
          <a:off x="962025" y="154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48</xdr:col>
      <xdr:colOff>76200</xdr:colOff>
      <xdr:row>56</xdr:row>
      <xdr:rowOff>21167</xdr:rowOff>
    </xdr:from>
    <xdr:to>
      <xdr:col>69</xdr:col>
      <xdr:colOff>133349</xdr:colOff>
      <xdr:row>81</xdr:row>
      <xdr:rowOff>114300</xdr:rowOff>
    </xdr:to>
    <xdr:sp macro="" textlink="">
      <xdr:nvSpPr>
        <xdr:cNvPr id="20" name="19 CuadroTexto">
          <a:extLst>
            <a:ext uri="{FF2B5EF4-FFF2-40B4-BE49-F238E27FC236}">
              <a16:creationId xmlns:a16="http://schemas.microsoft.com/office/drawing/2014/main" xmlns="" id="{00000000-0008-0000-0000-000014000000}"/>
            </a:ext>
          </a:extLst>
        </xdr:cNvPr>
        <xdr:cNvSpPr txBox="1"/>
      </xdr:nvSpPr>
      <xdr:spPr>
        <a:xfrm>
          <a:off x="6828367" y="11101917"/>
          <a:ext cx="2946399" cy="54906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00" b="1">
              <a:latin typeface="+mn-lt"/>
            </a:rPr>
            <a:t>	</a:t>
          </a:r>
        </a:p>
        <a:p>
          <a:r>
            <a:rPr lang="es-CO" sz="1000">
              <a:latin typeface="+mn-lt"/>
            </a:rPr>
            <a:t>Viva Córdoba, estudio y trabajo</a:t>
          </a:r>
          <a:br>
            <a:rPr lang="es-CO" sz="1000">
              <a:latin typeface="+mn-lt"/>
            </a:rPr>
          </a:br>
          <a:r>
            <a:rPr lang="es-CO" sz="1000">
              <a:latin typeface="+mn-lt"/>
            </a:rPr>
            <a:t>Nuevo día se ve despuntar</a:t>
          </a:r>
          <a:br>
            <a:rPr lang="es-CO" sz="1000">
              <a:latin typeface="+mn-lt"/>
            </a:rPr>
          </a:br>
          <a:r>
            <a:rPr lang="es-CO" sz="1000">
              <a:latin typeface="+mn-lt"/>
            </a:rPr>
            <a:t>Viva el hombre que engendra progreso</a:t>
          </a:r>
          <a:br>
            <a:rPr lang="es-CO" sz="1000">
              <a:latin typeface="+mn-lt"/>
            </a:rPr>
          </a:br>
          <a:r>
            <a:rPr lang="es-CO" sz="1000">
              <a:latin typeface="+mn-lt"/>
            </a:rPr>
            <a:t>Para toda la comunidad.</a:t>
          </a:r>
          <a:br>
            <a:rPr lang="es-CO" sz="1000">
              <a:latin typeface="+mn-lt"/>
            </a:rPr>
          </a:br>
          <a:r>
            <a:rPr lang="es-CO" sz="1000">
              <a:latin typeface="+mn-lt"/>
            </a:rPr>
            <a:t/>
          </a:r>
          <a:br>
            <a:rPr lang="es-CO" sz="1000">
              <a:latin typeface="+mn-lt"/>
            </a:rPr>
          </a:br>
          <a:r>
            <a:rPr lang="es-CO" sz="1000">
              <a:latin typeface="+mn-lt"/>
            </a:rPr>
            <a:t>Cierra el puño y levanta la frente</a:t>
          </a:r>
          <a:br>
            <a:rPr lang="es-CO" sz="1000">
              <a:latin typeface="+mn-lt"/>
            </a:rPr>
          </a:br>
          <a:r>
            <a:rPr lang="es-CO" sz="1000">
              <a:latin typeface="+mn-lt"/>
            </a:rPr>
            <a:t>Que este canto es valiente y leal</a:t>
          </a:r>
          <a:br>
            <a:rPr lang="es-CO" sz="1000">
              <a:latin typeface="+mn-lt"/>
            </a:rPr>
          </a:br>
          <a:r>
            <a:rPr lang="es-CO" sz="1000">
              <a:latin typeface="+mn-lt"/>
            </a:rPr>
            <a:t>Por tu pueblo pon marcha adelante</a:t>
          </a:r>
          <a:br>
            <a:rPr lang="es-CO" sz="1000">
              <a:latin typeface="+mn-lt"/>
            </a:rPr>
          </a:br>
          <a:r>
            <a:rPr lang="es-CO" sz="1000">
              <a:latin typeface="+mn-lt"/>
            </a:rPr>
            <a:t>Procurando la prosperidad.</a:t>
          </a:r>
          <a:br>
            <a:rPr lang="es-CO" sz="1000">
              <a:latin typeface="+mn-lt"/>
            </a:rPr>
          </a:br>
          <a:r>
            <a:rPr lang="es-CO" sz="1000">
              <a:latin typeface="+mn-lt"/>
            </a:rPr>
            <a:t/>
          </a:r>
          <a:br>
            <a:rPr lang="es-CO" sz="1000">
              <a:latin typeface="+mn-lt"/>
            </a:rPr>
          </a:br>
          <a:r>
            <a:rPr lang="es-CO" sz="1000">
              <a:latin typeface="+mn-lt"/>
            </a:rPr>
            <a:t>Es tu sangre de noble aborigen</a:t>
          </a:r>
          <a:br>
            <a:rPr lang="es-CO" sz="1000">
              <a:latin typeface="+mn-lt"/>
            </a:rPr>
          </a:br>
          <a:r>
            <a:rPr lang="es-CO" sz="1000">
              <a:latin typeface="+mn-lt"/>
            </a:rPr>
            <a:t>Que murió defendiendo el hogar</a:t>
          </a:r>
          <a:br>
            <a:rPr lang="es-CO" sz="1000">
              <a:latin typeface="+mn-lt"/>
            </a:rPr>
          </a:br>
          <a:r>
            <a:rPr lang="es-CO" sz="1000">
              <a:latin typeface="+mn-lt"/>
            </a:rPr>
            <a:t>No destruyas lo que otros sembraron</a:t>
          </a:r>
          <a:br>
            <a:rPr lang="es-CO" sz="1000">
              <a:latin typeface="+mn-lt"/>
            </a:rPr>
          </a:br>
          <a:r>
            <a:rPr lang="es-CO" sz="1000">
              <a:latin typeface="+mn-lt"/>
            </a:rPr>
            <a:t>Y tus hijos podrán progresar.</a:t>
          </a:r>
          <a:br>
            <a:rPr lang="es-CO" sz="1000">
              <a:latin typeface="+mn-lt"/>
            </a:rPr>
          </a:br>
          <a:r>
            <a:rPr lang="es-CO" sz="1000">
              <a:latin typeface="+mn-lt"/>
            </a:rPr>
            <a:t/>
          </a:r>
          <a:br>
            <a:rPr lang="es-CO" sz="1000">
              <a:latin typeface="+mn-lt"/>
            </a:rPr>
          </a:br>
          <a:r>
            <a:rPr lang="es-CO" sz="1000">
              <a:latin typeface="+mn-lt"/>
            </a:rPr>
            <a:t>Las montañas que cubren tu suelo</a:t>
          </a:r>
          <a:br>
            <a:rPr lang="es-CO" sz="1000">
              <a:latin typeface="+mn-lt"/>
            </a:rPr>
          </a:br>
          <a:r>
            <a:rPr lang="es-CO" sz="1000">
              <a:latin typeface="+mn-lt"/>
            </a:rPr>
            <a:t>Son de todos la luna y el sol</a:t>
          </a:r>
          <a:br>
            <a:rPr lang="es-CO" sz="1000">
              <a:latin typeface="+mn-lt"/>
            </a:rPr>
          </a:br>
          <a:r>
            <a:rPr lang="es-CO" sz="1000">
              <a:latin typeface="+mn-lt"/>
            </a:rPr>
            <a:t>Si procuras el bien colectivo</a:t>
          </a:r>
          <a:br>
            <a:rPr lang="es-CO" sz="1000">
              <a:latin typeface="+mn-lt"/>
            </a:rPr>
          </a:br>
          <a:r>
            <a:rPr lang="es-CO" sz="1000">
              <a:latin typeface="+mn-lt"/>
            </a:rPr>
            <a:t>Ya veras un mañana mejor.</a:t>
          </a:r>
          <a:br>
            <a:rPr lang="es-CO" sz="1000">
              <a:latin typeface="+mn-lt"/>
            </a:rPr>
          </a:br>
          <a:r>
            <a:rPr lang="es-CO" sz="1000">
              <a:latin typeface="+mn-lt"/>
            </a:rPr>
            <a:t/>
          </a:r>
          <a:br>
            <a:rPr lang="es-CO" sz="1000">
              <a:latin typeface="+mn-lt"/>
            </a:rPr>
          </a:br>
          <a:r>
            <a:rPr lang="es-CO" sz="1000">
              <a:latin typeface="+mn-lt"/>
            </a:rPr>
            <a:t>Solo un cielo es de Córdoba techo</a:t>
          </a:r>
          <a:br>
            <a:rPr lang="es-CO" sz="1000">
              <a:latin typeface="+mn-lt"/>
            </a:rPr>
          </a:br>
          <a:r>
            <a:rPr lang="es-CO" sz="1000">
              <a:latin typeface="+mn-lt"/>
            </a:rPr>
            <a:t>No hay entonces por que separar</a:t>
          </a:r>
          <a:br>
            <a:rPr lang="es-CO" sz="1000">
              <a:latin typeface="+mn-lt"/>
            </a:rPr>
          </a:br>
          <a:r>
            <a:rPr lang="es-CO" sz="1000">
              <a:latin typeface="+mn-lt"/>
            </a:rPr>
            <a:t>Intereses que a todos conciernen</a:t>
          </a:r>
          <a:br>
            <a:rPr lang="es-CO" sz="1000">
              <a:latin typeface="+mn-lt"/>
            </a:rPr>
          </a:br>
          <a:r>
            <a:rPr lang="es-CO" sz="1000">
              <a:latin typeface="+mn-lt"/>
            </a:rPr>
            <a:t>Como un hombre debemos luchar.</a:t>
          </a:r>
        </a:p>
        <a:p>
          <a:r>
            <a:rPr lang="es-CO" sz="1000">
              <a:latin typeface="+mn-lt"/>
            </a:rPr>
            <a:t/>
          </a:r>
          <a:br>
            <a:rPr lang="es-CO" sz="1000">
              <a:latin typeface="+mn-lt"/>
            </a:rPr>
          </a:br>
          <a:endParaRPr lang="es-CO" sz="1100">
            <a:latin typeface="+mn-lt"/>
          </a:endParaRPr>
        </a:p>
      </xdr:txBody>
    </xdr:sp>
    <xdr:clientData/>
  </xdr:twoCellAnchor>
  <xdr:twoCellAnchor>
    <xdr:from>
      <xdr:col>69</xdr:col>
      <xdr:colOff>95250</xdr:colOff>
      <xdr:row>55</xdr:row>
      <xdr:rowOff>28574</xdr:rowOff>
    </xdr:from>
    <xdr:to>
      <xdr:col>91</xdr:col>
      <xdr:colOff>38100</xdr:colOff>
      <xdr:row>81</xdr:row>
      <xdr:rowOff>66675</xdr:rowOff>
    </xdr:to>
    <xdr:sp macro="" textlink="">
      <xdr:nvSpPr>
        <xdr:cNvPr id="21" name="20 CuadroTexto">
          <a:extLst>
            <a:ext uri="{FF2B5EF4-FFF2-40B4-BE49-F238E27FC236}">
              <a16:creationId xmlns:a16="http://schemas.microsoft.com/office/drawing/2014/main" xmlns="" id="{00000000-0008-0000-0000-000015000000}"/>
            </a:ext>
          </a:extLst>
        </xdr:cNvPr>
        <xdr:cNvSpPr txBox="1"/>
      </xdr:nvSpPr>
      <xdr:spPr>
        <a:xfrm>
          <a:off x="9296400" y="10620374"/>
          <a:ext cx="2914650" cy="4743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000">
            <a:latin typeface="Gill Sans MT" panose="020B0502020104020203" pitchFamily="34" charset="0"/>
          </a:endParaRPr>
        </a:p>
      </xdr:txBody>
    </xdr:sp>
    <xdr:clientData/>
  </xdr:twoCellAnchor>
  <xdr:twoCellAnchor>
    <xdr:from>
      <xdr:col>41</xdr:col>
      <xdr:colOff>104775</xdr:colOff>
      <xdr:row>3</xdr:row>
      <xdr:rowOff>9525</xdr:rowOff>
    </xdr:from>
    <xdr:to>
      <xdr:col>91</xdr:col>
      <xdr:colOff>85725</xdr:colOff>
      <xdr:row>4</xdr:row>
      <xdr:rowOff>171449</xdr:rowOff>
    </xdr:to>
    <xdr:sp macro="" textlink="">
      <xdr:nvSpPr>
        <xdr:cNvPr id="4" name="3 CuadroTexto">
          <a:extLst>
            <a:ext uri="{FF2B5EF4-FFF2-40B4-BE49-F238E27FC236}">
              <a16:creationId xmlns:a16="http://schemas.microsoft.com/office/drawing/2014/main" xmlns="" id="{00000000-0008-0000-0000-000004000000}"/>
            </a:ext>
          </a:extLst>
        </xdr:cNvPr>
        <xdr:cNvSpPr txBox="1"/>
      </xdr:nvSpPr>
      <xdr:spPr>
        <a:xfrm>
          <a:off x="5572125" y="666750"/>
          <a:ext cx="6686550" cy="323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CO" sz="1800" b="1">
              <a:solidFill>
                <a:schemeClr val="bg1"/>
              </a:solidFill>
              <a:latin typeface="Gill Sans MT" panose="020B0502020104020203" pitchFamily="34" charset="0"/>
            </a:rPr>
            <a:t>VIGENCIA 2019</a:t>
          </a:r>
        </a:p>
      </xdr:txBody>
    </xdr:sp>
    <xdr:clientData/>
  </xdr:twoCellAnchor>
  <xdr:twoCellAnchor>
    <xdr:from>
      <xdr:col>5</xdr:col>
      <xdr:colOff>28575</xdr:colOff>
      <xdr:row>269</xdr:row>
      <xdr:rowOff>19050</xdr:rowOff>
    </xdr:from>
    <xdr:to>
      <xdr:col>32</xdr:col>
      <xdr:colOff>123825</xdr:colOff>
      <xdr:row>270</xdr:row>
      <xdr:rowOff>161925</xdr:rowOff>
    </xdr:to>
    <xdr:sp macro="" textlink="">
      <xdr:nvSpPr>
        <xdr:cNvPr id="23" name="22 CuadroTexto">
          <a:extLst>
            <a:ext uri="{FF2B5EF4-FFF2-40B4-BE49-F238E27FC236}">
              <a16:creationId xmlns:a16="http://schemas.microsoft.com/office/drawing/2014/main" xmlns="" id="{00000000-0008-0000-0000-000017000000}"/>
            </a:ext>
          </a:extLst>
        </xdr:cNvPr>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 DEMOGRAFÍA</a:t>
          </a:r>
        </a:p>
      </xdr:txBody>
    </xdr:sp>
    <xdr:clientData/>
  </xdr:twoCellAnchor>
  <xdr:twoCellAnchor editAs="oneCell">
    <xdr:from>
      <xdr:col>0</xdr:col>
      <xdr:colOff>0</xdr:colOff>
      <xdr:row>269</xdr:row>
      <xdr:rowOff>0</xdr:rowOff>
    </xdr:from>
    <xdr:to>
      <xdr:col>4</xdr:col>
      <xdr:colOff>126400</xdr:colOff>
      <xdr:row>271</xdr:row>
      <xdr:rowOff>76200</xdr:rowOff>
    </xdr:to>
    <xdr:pic>
      <xdr:nvPicPr>
        <xdr:cNvPr id="28" name="27 Imagen" descr="C:\Users\AUXPLANEACION08\AppData\Local\Microsoft\Windows\Temporary Internet Files\Content.IE5\J21K44C9\Group_people_icon[1].jpg">
          <a:extLst>
            <a:ext uri="{FF2B5EF4-FFF2-40B4-BE49-F238E27FC236}">
              <a16:creationId xmlns:a16="http://schemas.microsoft.com/office/drawing/2014/main" xmlns="" id="{00000000-0008-0000-0000-00001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9940826"/>
          <a:ext cx="659800"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5555</xdr:colOff>
      <xdr:row>283</xdr:row>
      <xdr:rowOff>172508</xdr:rowOff>
    </xdr:from>
    <xdr:to>
      <xdr:col>91</xdr:col>
      <xdr:colOff>158750</xdr:colOff>
      <xdr:row>299</xdr:row>
      <xdr:rowOff>166688</xdr:rowOff>
    </xdr:to>
    <xdr:graphicFrame macro="">
      <xdr:nvGraphicFramePr>
        <xdr:cNvPr id="22" name="21 Gráfico">
          <a:extLst>
            <a:ext uri="{FF2B5EF4-FFF2-40B4-BE49-F238E27FC236}">
              <a16:creationId xmlns:a16="http://schemas.microsoft.com/office/drawing/2014/main" xmlns=""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47</xdr:col>
      <xdr:colOff>57149</xdr:colOff>
      <xdr:row>305</xdr:row>
      <xdr:rowOff>171449</xdr:rowOff>
    </xdr:from>
    <xdr:to>
      <xdr:col>92</xdr:col>
      <xdr:colOff>47625</xdr:colOff>
      <xdr:row>325</xdr:row>
      <xdr:rowOff>180974</xdr:rowOff>
    </xdr:to>
    <xdr:graphicFrame macro="">
      <xdr:nvGraphicFramePr>
        <xdr:cNvPr id="24" name="23 Gráfico">
          <a:extLst>
            <a:ext uri="{FF2B5EF4-FFF2-40B4-BE49-F238E27FC236}">
              <a16:creationId xmlns:a16="http://schemas.microsoft.com/office/drawing/2014/main" xmlns=""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47</xdr:col>
      <xdr:colOff>9525</xdr:colOff>
      <xdr:row>342</xdr:row>
      <xdr:rowOff>501</xdr:rowOff>
    </xdr:from>
    <xdr:to>
      <xdr:col>92</xdr:col>
      <xdr:colOff>9524</xdr:colOff>
      <xdr:row>353</xdr:row>
      <xdr:rowOff>19049</xdr:rowOff>
    </xdr:to>
    <xdr:graphicFrame macro="">
      <xdr:nvGraphicFramePr>
        <xdr:cNvPr id="34" name="33 Gráfico">
          <a:extLst>
            <a:ext uri="{FF2B5EF4-FFF2-40B4-BE49-F238E27FC236}">
              <a16:creationId xmlns:a16="http://schemas.microsoft.com/office/drawing/2014/main" xmlns="" id="{00000000-0008-0000-0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46</xdr:col>
      <xdr:colOff>104273</xdr:colOff>
      <xdr:row>365</xdr:row>
      <xdr:rowOff>10026</xdr:rowOff>
    </xdr:from>
    <xdr:to>
      <xdr:col>92</xdr:col>
      <xdr:colOff>30079</xdr:colOff>
      <xdr:row>382</xdr:row>
      <xdr:rowOff>0</xdr:rowOff>
    </xdr:to>
    <xdr:graphicFrame macro="">
      <xdr:nvGraphicFramePr>
        <xdr:cNvPr id="26" name="25 Gráfico">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5</xdr:col>
      <xdr:colOff>28575</xdr:colOff>
      <xdr:row>438</xdr:row>
      <xdr:rowOff>19050</xdr:rowOff>
    </xdr:from>
    <xdr:to>
      <xdr:col>32</xdr:col>
      <xdr:colOff>123825</xdr:colOff>
      <xdr:row>439</xdr:row>
      <xdr:rowOff>161925</xdr:rowOff>
    </xdr:to>
    <xdr:sp macro="" textlink="">
      <xdr:nvSpPr>
        <xdr:cNvPr id="27" name="26 CuadroTexto">
          <a:extLst>
            <a:ext uri="{FF2B5EF4-FFF2-40B4-BE49-F238E27FC236}">
              <a16:creationId xmlns:a16="http://schemas.microsoft.com/office/drawing/2014/main" xmlns="" id="{00000000-0008-0000-0000-00001B000000}"/>
            </a:ext>
          </a:extLst>
        </xdr:cNvPr>
        <xdr:cNvSpPr txBox="1"/>
      </xdr:nvSpPr>
      <xdr:spPr>
        <a:xfrm>
          <a:off x="695325" y="58388250"/>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1II. SALUD Y BIENESTAR</a:t>
          </a:r>
        </a:p>
      </xdr:txBody>
    </xdr:sp>
    <xdr:clientData/>
  </xdr:twoCellAnchor>
  <xdr:twoCellAnchor editAs="oneCell">
    <xdr:from>
      <xdr:col>0</xdr:col>
      <xdr:colOff>0</xdr:colOff>
      <xdr:row>438</xdr:row>
      <xdr:rowOff>1</xdr:rowOff>
    </xdr:from>
    <xdr:to>
      <xdr:col>4</xdr:col>
      <xdr:colOff>122765</xdr:colOff>
      <xdr:row>440</xdr:row>
      <xdr:rowOff>19052</xdr:rowOff>
    </xdr:to>
    <xdr:pic>
      <xdr:nvPicPr>
        <xdr:cNvPr id="35" name="34 Imagen" descr="C:\Users\AUXPLANEACION08\AppData\Local\Microsoft\Windows\Temporary Internet Files\Content.IE5\CBXU0F9Q\buena-salud-para-tu-corazon-620x360[1].jpg">
          <a:extLst>
            <a:ext uri="{FF2B5EF4-FFF2-40B4-BE49-F238E27FC236}">
              <a16:creationId xmlns:a16="http://schemas.microsoft.com/office/drawing/2014/main" xmlns="" id="{00000000-0008-0000-0000-00002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5334476"/>
          <a:ext cx="656165" cy="380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0</xdr:colOff>
      <xdr:row>271</xdr:row>
      <xdr:rowOff>57150</xdr:rowOff>
    </xdr:from>
    <xdr:to>
      <xdr:col>92</xdr:col>
      <xdr:colOff>9525</xdr:colOff>
      <xdr:row>281</xdr:row>
      <xdr:rowOff>4762</xdr:rowOff>
    </xdr:to>
    <xdr:graphicFrame macro="">
      <xdr:nvGraphicFramePr>
        <xdr:cNvPr id="13" name="12 Gráfico">
          <a:extLst>
            <a:ext uri="{FF2B5EF4-FFF2-40B4-BE49-F238E27FC236}">
              <a16:creationId xmlns:a16="http://schemas.microsoft.com/office/drawing/2014/main" xmlns="" id="{00000000-0008-0000-0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46</xdr:col>
      <xdr:colOff>116418</xdr:colOff>
      <xdr:row>553</xdr:row>
      <xdr:rowOff>170447</xdr:rowOff>
    </xdr:from>
    <xdr:to>
      <xdr:col>91</xdr:col>
      <xdr:colOff>130343</xdr:colOff>
      <xdr:row>568</xdr:row>
      <xdr:rowOff>30078</xdr:rowOff>
    </xdr:to>
    <xdr:graphicFrame macro="">
      <xdr:nvGraphicFramePr>
        <xdr:cNvPr id="29" name="28 Gráfico">
          <a:extLst>
            <a:ext uri="{FF2B5EF4-FFF2-40B4-BE49-F238E27FC236}">
              <a16:creationId xmlns:a16="http://schemas.microsoft.com/office/drawing/2014/main" xmlns=""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twoCellAnchor>
  <xdr:twoCellAnchor>
    <xdr:from>
      <xdr:col>5</xdr:col>
      <xdr:colOff>28575</xdr:colOff>
      <xdr:row>570</xdr:row>
      <xdr:rowOff>19050</xdr:rowOff>
    </xdr:from>
    <xdr:to>
      <xdr:col>32</xdr:col>
      <xdr:colOff>123825</xdr:colOff>
      <xdr:row>571</xdr:row>
      <xdr:rowOff>161925</xdr:rowOff>
    </xdr:to>
    <xdr:sp macro="" textlink="">
      <xdr:nvSpPr>
        <xdr:cNvPr id="30" name="29 CuadroTexto">
          <a:extLst>
            <a:ext uri="{FF2B5EF4-FFF2-40B4-BE49-F238E27FC236}">
              <a16:creationId xmlns:a16="http://schemas.microsoft.com/office/drawing/2014/main" xmlns="" id="{00000000-0008-0000-0000-00001E000000}"/>
            </a:ext>
          </a:extLst>
        </xdr:cNvPr>
        <xdr:cNvSpPr txBox="1"/>
      </xdr:nvSpPr>
      <xdr:spPr>
        <a:xfrm>
          <a:off x="695325" y="78838425"/>
          <a:ext cx="37909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1V. EDUCACIÓN</a:t>
          </a:r>
        </a:p>
      </xdr:txBody>
    </xdr:sp>
    <xdr:clientData/>
  </xdr:twoCellAnchor>
  <xdr:twoCellAnchor editAs="oneCell">
    <xdr:from>
      <xdr:col>0</xdr:col>
      <xdr:colOff>0</xdr:colOff>
      <xdr:row>569</xdr:row>
      <xdr:rowOff>161926</xdr:rowOff>
    </xdr:from>
    <xdr:to>
      <xdr:col>4</xdr:col>
      <xdr:colOff>38098</xdr:colOff>
      <xdr:row>572</xdr:row>
      <xdr:rowOff>8840</xdr:rowOff>
    </xdr:to>
    <xdr:pic>
      <xdr:nvPicPr>
        <xdr:cNvPr id="32" name="31 Imagen" descr="C:\Users\AUXPLANEACION08\AppData\Local\Microsoft\Windows\Temporary Internet Files\Content.IE5\POUUPF0M\educacion[1].png">
          <a:extLst>
            <a:ext uri="{FF2B5EF4-FFF2-40B4-BE49-F238E27FC236}">
              <a16:creationId xmlns:a16="http://schemas.microsoft.com/office/drawing/2014/main" xmlns="" id="{00000000-0008-0000-0000-000020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155382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114299</xdr:colOff>
      <xdr:row>597</xdr:row>
      <xdr:rowOff>9525</xdr:rowOff>
    </xdr:from>
    <xdr:to>
      <xdr:col>46</xdr:col>
      <xdr:colOff>0</xdr:colOff>
      <xdr:row>611</xdr:row>
      <xdr:rowOff>171450</xdr:rowOff>
    </xdr:to>
    <xdr:graphicFrame macro="">
      <xdr:nvGraphicFramePr>
        <xdr:cNvPr id="31" name="30 Gráfico">
          <a:extLst>
            <a:ext uri="{FF2B5EF4-FFF2-40B4-BE49-F238E27FC236}">
              <a16:creationId xmlns:a16="http://schemas.microsoft.com/office/drawing/2014/main" xmlns="" id="{00000000-0008-0000-0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twoCellAnchor>
  <xdr:twoCellAnchor>
    <xdr:from>
      <xdr:col>47</xdr:col>
      <xdr:colOff>0</xdr:colOff>
      <xdr:row>597</xdr:row>
      <xdr:rowOff>0</xdr:rowOff>
    </xdr:from>
    <xdr:to>
      <xdr:col>92</xdr:col>
      <xdr:colOff>0</xdr:colOff>
      <xdr:row>611</xdr:row>
      <xdr:rowOff>171450</xdr:rowOff>
    </xdr:to>
    <xdr:graphicFrame macro="">
      <xdr:nvGraphicFramePr>
        <xdr:cNvPr id="36" name="35 Gráfico">
          <a:extLst>
            <a:ext uri="{FF2B5EF4-FFF2-40B4-BE49-F238E27FC236}">
              <a16:creationId xmlns:a16="http://schemas.microsoft.com/office/drawing/2014/main" xmlns="" id="{00000000-0008-0000-0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47</xdr:col>
      <xdr:colOff>1</xdr:colOff>
      <xdr:row>639</xdr:row>
      <xdr:rowOff>171450</xdr:rowOff>
    </xdr:from>
    <xdr:to>
      <xdr:col>92</xdr:col>
      <xdr:colOff>9525</xdr:colOff>
      <xdr:row>657</xdr:row>
      <xdr:rowOff>161925</xdr:rowOff>
    </xdr:to>
    <xdr:graphicFrame macro="">
      <xdr:nvGraphicFramePr>
        <xdr:cNvPr id="39" name="38 Gráfico">
          <a:extLst>
            <a:ext uri="{FF2B5EF4-FFF2-40B4-BE49-F238E27FC236}">
              <a16:creationId xmlns:a16="http://schemas.microsoft.com/office/drawing/2014/main" xmlns="" id="{00000000-0008-0000-0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114300</xdr:colOff>
      <xdr:row>640</xdr:row>
      <xdr:rowOff>0</xdr:rowOff>
    </xdr:from>
    <xdr:to>
      <xdr:col>46</xdr:col>
      <xdr:colOff>19050</xdr:colOff>
      <xdr:row>658</xdr:row>
      <xdr:rowOff>9525</xdr:rowOff>
    </xdr:to>
    <xdr:graphicFrame macro="">
      <xdr:nvGraphicFramePr>
        <xdr:cNvPr id="37" name="36 Gráfico">
          <a:extLst>
            <a:ext uri="{FF2B5EF4-FFF2-40B4-BE49-F238E27FC236}">
              <a16:creationId xmlns:a16="http://schemas.microsoft.com/office/drawing/2014/main" xmlns="" id="{00000000-0008-0000-00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95070</xdr:colOff>
      <xdr:row>661</xdr:row>
      <xdr:rowOff>85186</xdr:rowOff>
    </xdr:from>
    <xdr:to>
      <xdr:col>45</xdr:col>
      <xdr:colOff>115019</xdr:colOff>
      <xdr:row>676</xdr:row>
      <xdr:rowOff>105314</xdr:rowOff>
    </xdr:to>
    <xdr:graphicFrame macro="">
      <xdr:nvGraphicFramePr>
        <xdr:cNvPr id="38" name="37 Gráfico">
          <a:extLst>
            <a:ext uri="{FF2B5EF4-FFF2-40B4-BE49-F238E27FC236}">
              <a16:creationId xmlns:a16="http://schemas.microsoft.com/office/drawing/2014/main" xmlns="" id="{00000000-0008-0000-00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28575</xdr:colOff>
      <xdr:row>699</xdr:row>
      <xdr:rowOff>19050</xdr:rowOff>
    </xdr:from>
    <xdr:to>
      <xdr:col>32</xdr:col>
      <xdr:colOff>123825</xdr:colOff>
      <xdr:row>700</xdr:row>
      <xdr:rowOff>161925</xdr:rowOff>
    </xdr:to>
    <xdr:sp macro="" textlink="">
      <xdr:nvSpPr>
        <xdr:cNvPr id="41" name="40 CuadroTexto">
          <a:extLst>
            <a:ext uri="{FF2B5EF4-FFF2-40B4-BE49-F238E27FC236}">
              <a16:creationId xmlns:a16="http://schemas.microsoft.com/office/drawing/2014/main" xmlns="" id="{00000000-0008-0000-0000-000029000000}"/>
            </a:ext>
          </a:extLst>
        </xdr:cNvPr>
        <xdr:cNvSpPr txBox="1"/>
      </xdr:nvSpPr>
      <xdr:spPr>
        <a:xfrm>
          <a:off x="695325" y="6146482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 SERVICIOS PÚBLICOS</a:t>
          </a:r>
        </a:p>
      </xdr:txBody>
    </xdr:sp>
    <xdr:clientData/>
  </xdr:twoCellAnchor>
  <xdr:oneCellAnchor>
    <xdr:from>
      <xdr:col>0</xdr:col>
      <xdr:colOff>0</xdr:colOff>
      <xdr:row>698</xdr:row>
      <xdr:rowOff>161926</xdr:rowOff>
    </xdr:from>
    <xdr:ext cx="571498" cy="389840"/>
    <xdr:pic>
      <xdr:nvPicPr>
        <xdr:cNvPr id="42" name="41 Imagen" descr="C:\Users\AUXPLANEACION08\AppData\Local\Microsoft\Windows\Temporary Internet Files\Content.IE5\POUUPF0M\educacion[1].png">
          <a:extLst>
            <a:ext uri="{FF2B5EF4-FFF2-40B4-BE49-F238E27FC236}">
              <a16:creationId xmlns:a16="http://schemas.microsoft.com/office/drawing/2014/main" xmlns="" id="{00000000-0008-0000-0000-00002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6144577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xdr:colOff>
      <xdr:row>681</xdr:row>
      <xdr:rowOff>9524</xdr:rowOff>
    </xdr:from>
    <xdr:to>
      <xdr:col>46</xdr:col>
      <xdr:colOff>28576</xdr:colOff>
      <xdr:row>696</xdr:row>
      <xdr:rowOff>0</xdr:rowOff>
    </xdr:to>
    <xdr:graphicFrame macro="">
      <xdr:nvGraphicFramePr>
        <xdr:cNvPr id="43" name="42 Gráfico">
          <a:extLst>
            <a:ext uri="{FF2B5EF4-FFF2-40B4-BE49-F238E27FC236}">
              <a16:creationId xmlns:a16="http://schemas.microsoft.com/office/drawing/2014/main" xmlns="" id="{00000000-0008-0000-0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114301</xdr:colOff>
      <xdr:row>768</xdr:row>
      <xdr:rowOff>19049</xdr:rowOff>
    </xdr:from>
    <xdr:to>
      <xdr:col>46</xdr:col>
      <xdr:colOff>28575</xdr:colOff>
      <xdr:row>788</xdr:row>
      <xdr:rowOff>19050</xdr:rowOff>
    </xdr:to>
    <xdr:graphicFrame macro="">
      <xdr:nvGraphicFramePr>
        <xdr:cNvPr id="40" name="39 Gráfico">
          <a:extLst>
            <a:ext uri="{FF2B5EF4-FFF2-40B4-BE49-F238E27FC236}">
              <a16:creationId xmlns:a16="http://schemas.microsoft.com/office/drawing/2014/main" xmlns="" id="{00000000-0008-0000-0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47</xdr:col>
      <xdr:colOff>38101</xdr:colOff>
      <xdr:row>768</xdr:row>
      <xdr:rowOff>0</xdr:rowOff>
    </xdr:from>
    <xdr:to>
      <xdr:col>91</xdr:col>
      <xdr:colOff>142875</xdr:colOff>
      <xdr:row>788</xdr:row>
      <xdr:rowOff>9525</xdr:rowOff>
    </xdr:to>
    <xdr:graphicFrame macro="">
      <xdr:nvGraphicFramePr>
        <xdr:cNvPr id="44" name="43 Gráfico">
          <a:extLst>
            <a:ext uri="{FF2B5EF4-FFF2-40B4-BE49-F238E27FC236}">
              <a16:creationId xmlns:a16="http://schemas.microsoft.com/office/drawing/2014/main" xmlns="" id="{00000000-0008-0000-0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133349</xdr:colOff>
      <xdr:row>791</xdr:row>
      <xdr:rowOff>180974</xdr:rowOff>
    </xdr:from>
    <xdr:to>
      <xdr:col>46</xdr:col>
      <xdr:colOff>66675</xdr:colOff>
      <xdr:row>808</xdr:row>
      <xdr:rowOff>180974</xdr:rowOff>
    </xdr:to>
    <xdr:graphicFrame macro="">
      <xdr:nvGraphicFramePr>
        <xdr:cNvPr id="45" name="44 Gráfico">
          <a:extLst>
            <a:ext uri="{FF2B5EF4-FFF2-40B4-BE49-F238E27FC236}">
              <a16:creationId xmlns:a16="http://schemas.microsoft.com/office/drawing/2014/main" xmlns="" id="{00000000-0008-0000-00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47</xdr:col>
      <xdr:colOff>133349</xdr:colOff>
      <xdr:row>792</xdr:row>
      <xdr:rowOff>0</xdr:rowOff>
    </xdr:from>
    <xdr:to>
      <xdr:col>91</xdr:col>
      <xdr:colOff>104775</xdr:colOff>
      <xdr:row>809</xdr:row>
      <xdr:rowOff>19050</xdr:rowOff>
    </xdr:to>
    <xdr:graphicFrame macro="">
      <xdr:nvGraphicFramePr>
        <xdr:cNvPr id="46" name="45 Gráfico">
          <a:extLst>
            <a:ext uri="{FF2B5EF4-FFF2-40B4-BE49-F238E27FC236}">
              <a16:creationId xmlns:a16="http://schemas.microsoft.com/office/drawing/2014/main" xmlns="" id="{00000000-0008-0000-0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28575</xdr:colOff>
      <xdr:row>811</xdr:row>
      <xdr:rowOff>19050</xdr:rowOff>
    </xdr:from>
    <xdr:to>
      <xdr:col>32</xdr:col>
      <xdr:colOff>123825</xdr:colOff>
      <xdr:row>812</xdr:row>
      <xdr:rowOff>161925</xdr:rowOff>
    </xdr:to>
    <xdr:sp macro="" textlink="">
      <xdr:nvSpPr>
        <xdr:cNvPr id="47" name="46 CuadroTexto">
          <a:extLst>
            <a:ext uri="{FF2B5EF4-FFF2-40B4-BE49-F238E27FC236}">
              <a16:creationId xmlns:a16="http://schemas.microsoft.com/office/drawing/2014/main" xmlns="" id="{00000000-0008-0000-0000-00002F000000}"/>
            </a:ext>
          </a:extLst>
        </xdr:cNvPr>
        <xdr:cNvSpPr txBox="1"/>
      </xdr:nvSpPr>
      <xdr:spPr>
        <a:xfrm>
          <a:off x="695325" y="14507527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 VÍAS Y TRANSPORTE</a:t>
          </a:r>
        </a:p>
      </xdr:txBody>
    </xdr:sp>
    <xdr:clientData/>
  </xdr:twoCellAnchor>
  <xdr:twoCellAnchor editAs="oneCell">
    <xdr:from>
      <xdr:col>0</xdr:col>
      <xdr:colOff>1</xdr:colOff>
      <xdr:row>810</xdr:row>
      <xdr:rowOff>161925</xdr:rowOff>
    </xdr:from>
    <xdr:to>
      <xdr:col>4</xdr:col>
      <xdr:colOff>41984</xdr:colOff>
      <xdr:row>813</xdr:row>
      <xdr:rowOff>10630</xdr:rowOff>
    </xdr:to>
    <xdr:pic>
      <xdr:nvPicPr>
        <xdr:cNvPr id="51" name="50 Imagen" descr="C:\Users\AUXPLANEACION08\AppData\Local\Microsoft\Windows\Temporary Internet Files\Content.IE5\QJR6QI2A\Transporte-diego-19102009[1].gif">
          <a:extLst>
            <a:ext uri="{FF2B5EF4-FFF2-40B4-BE49-F238E27FC236}">
              <a16:creationId xmlns:a16="http://schemas.microsoft.com/office/drawing/2014/main" xmlns="" id="{00000000-0008-0000-0000-000033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 y="165125400"/>
          <a:ext cx="575383" cy="391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0</xdr:colOff>
      <xdr:row>888</xdr:row>
      <xdr:rowOff>17319</xdr:rowOff>
    </xdr:from>
    <xdr:to>
      <xdr:col>92</xdr:col>
      <xdr:colOff>19050</xdr:colOff>
      <xdr:row>903</xdr:row>
      <xdr:rowOff>160421</xdr:rowOff>
    </xdr:to>
    <xdr:graphicFrame macro="">
      <xdr:nvGraphicFramePr>
        <xdr:cNvPr id="7" name="6 Gráfico">
          <a:extLst>
            <a:ext uri="{FF2B5EF4-FFF2-40B4-BE49-F238E27FC236}">
              <a16:creationId xmlns:a16="http://schemas.microsoft.com/office/drawing/2014/main" xmlns=""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47</xdr:col>
      <xdr:colOff>23813</xdr:colOff>
      <xdr:row>908</xdr:row>
      <xdr:rowOff>176576</xdr:rowOff>
    </xdr:from>
    <xdr:to>
      <xdr:col>92</xdr:col>
      <xdr:colOff>38100</xdr:colOff>
      <xdr:row>926</xdr:row>
      <xdr:rowOff>8659</xdr:rowOff>
    </xdr:to>
    <xdr:graphicFrame macro="">
      <xdr:nvGraphicFramePr>
        <xdr:cNvPr id="9" name="8 Gráfico">
          <a:extLst>
            <a:ext uri="{FF2B5EF4-FFF2-40B4-BE49-F238E27FC236}">
              <a16:creationId xmlns:a16="http://schemas.microsoft.com/office/drawing/2014/main" xmlns=""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18548</xdr:colOff>
      <xdr:row>928</xdr:row>
      <xdr:rowOff>9024</xdr:rowOff>
    </xdr:from>
    <xdr:to>
      <xdr:col>34</xdr:col>
      <xdr:colOff>113799</xdr:colOff>
      <xdr:row>929</xdr:row>
      <xdr:rowOff>151899</xdr:rowOff>
    </xdr:to>
    <xdr:sp macro="" textlink="">
      <xdr:nvSpPr>
        <xdr:cNvPr id="49" name="46 CuadroTexto">
          <a:extLst>
            <a:ext uri="{FF2B5EF4-FFF2-40B4-BE49-F238E27FC236}">
              <a16:creationId xmlns:a16="http://schemas.microsoft.com/office/drawing/2014/main" xmlns="" id="{00000000-0008-0000-0000-000031000000}"/>
            </a:ext>
          </a:extLst>
        </xdr:cNvPr>
        <xdr:cNvSpPr txBox="1"/>
      </xdr:nvSpPr>
      <xdr:spPr>
        <a:xfrm>
          <a:off x="930943" y="184382945"/>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a:t>
          </a:r>
          <a:r>
            <a:rPr lang="es-CO" sz="1600" b="1" baseline="0">
              <a:solidFill>
                <a:schemeClr val="bg1"/>
              </a:solidFill>
              <a:latin typeface="Gill Sans MT" panose="020B0502020104020203" pitchFamily="34" charset="0"/>
            </a:rPr>
            <a:t> EQUIPAMIENTO</a:t>
          </a:r>
        </a:p>
        <a:p>
          <a:endParaRPr lang="es-CO" sz="1600" b="1">
            <a:solidFill>
              <a:schemeClr val="bg1"/>
            </a:solidFill>
            <a:latin typeface="Gill Sans MT" panose="020B0502020104020203" pitchFamily="34" charset="0"/>
          </a:endParaRPr>
        </a:p>
      </xdr:txBody>
    </xdr:sp>
    <xdr:clientData/>
  </xdr:twoCellAnchor>
  <xdr:oneCellAnchor>
    <xdr:from>
      <xdr:col>2</xdr:col>
      <xdr:colOff>50801</xdr:colOff>
      <xdr:row>928</xdr:row>
      <xdr:rowOff>9525</xdr:rowOff>
    </xdr:from>
    <xdr:ext cx="600783" cy="382103"/>
    <xdr:pic>
      <xdr:nvPicPr>
        <xdr:cNvPr id="50" name="50 Imagen" descr="C:\Users\AUXPLANEACION08\AppData\Local\Microsoft\Windows\Temporary Internet Files\Content.IE5\QJR6QI2A\Transporte-diego-19102009[1].gif">
          <a:extLst>
            <a:ext uri="{FF2B5EF4-FFF2-40B4-BE49-F238E27FC236}">
              <a16:creationId xmlns:a16="http://schemas.microsoft.com/office/drawing/2014/main" xmlns="" id="{00000000-0008-0000-0000-000032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22944" y="180766811"/>
          <a:ext cx="600783" cy="3821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78706</xdr:colOff>
      <xdr:row>956</xdr:row>
      <xdr:rowOff>29076</xdr:rowOff>
    </xdr:from>
    <xdr:to>
      <xdr:col>33</xdr:col>
      <xdr:colOff>43615</xdr:colOff>
      <xdr:row>957</xdr:row>
      <xdr:rowOff>171951</xdr:rowOff>
    </xdr:to>
    <xdr:sp macro="" textlink="">
      <xdr:nvSpPr>
        <xdr:cNvPr id="48" name="46 CuadroTexto">
          <a:extLst>
            <a:ext uri="{FF2B5EF4-FFF2-40B4-BE49-F238E27FC236}">
              <a16:creationId xmlns:a16="http://schemas.microsoft.com/office/drawing/2014/main" xmlns="" id="{00000000-0008-0000-0000-000030000000}"/>
            </a:ext>
          </a:extLst>
        </xdr:cNvPr>
        <xdr:cNvSpPr txBox="1"/>
      </xdr:nvSpPr>
      <xdr:spPr>
        <a:xfrm>
          <a:off x="730417" y="189095313"/>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VIII.</a:t>
          </a:r>
          <a:r>
            <a:rPr lang="es-CO" sz="1600" b="1" baseline="0">
              <a:solidFill>
                <a:schemeClr val="bg1"/>
              </a:solidFill>
              <a:latin typeface="Gill Sans MT" panose="020B0502020104020203" pitchFamily="34" charset="0"/>
            </a:rPr>
            <a:t> SECTOR AGROPECUARIO</a:t>
          </a:r>
        </a:p>
        <a:p>
          <a:endParaRPr lang="es-CO" sz="1600" b="1">
            <a:solidFill>
              <a:schemeClr val="bg1"/>
            </a:solidFill>
            <a:latin typeface="Gill Sans MT" panose="020B0502020104020203" pitchFamily="34" charset="0"/>
          </a:endParaRPr>
        </a:p>
      </xdr:txBody>
    </xdr:sp>
    <xdr:clientData/>
  </xdr:twoCellAnchor>
  <xdr:oneCellAnchor>
    <xdr:from>
      <xdr:col>0</xdr:col>
      <xdr:colOff>60829</xdr:colOff>
      <xdr:row>955</xdr:row>
      <xdr:rowOff>169947</xdr:rowOff>
    </xdr:from>
    <xdr:ext cx="600783" cy="382103"/>
    <xdr:pic>
      <xdr:nvPicPr>
        <xdr:cNvPr id="52" name="50 Imagen" descr="C:\Users\AUXPLANEACION08\AppData\Local\Microsoft\Windows\Temporary Internet Files\Content.IE5\QJR6QI2A\Transporte-diego-19102009[1].gif">
          <a:extLst>
            <a:ext uri="{FF2B5EF4-FFF2-40B4-BE49-F238E27FC236}">
              <a16:creationId xmlns:a16="http://schemas.microsoft.com/office/drawing/2014/main" xmlns="" id="{00000000-0008-0000-0000-000034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0829" y="189055710"/>
          <a:ext cx="600783" cy="3821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1032</xdr:row>
      <xdr:rowOff>19050</xdr:rowOff>
    </xdr:from>
    <xdr:to>
      <xdr:col>42</xdr:col>
      <xdr:colOff>66675</xdr:colOff>
      <xdr:row>1033</xdr:row>
      <xdr:rowOff>161925</xdr:rowOff>
    </xdr:to>
    <xdr:sp macro="" textlink="">
      <xdr:nvSpPr>
        <xdr:cNvPr id="53" name="52 CuadroTexto">
          <a:extLst>
            <a:ext uri="{FF2B5EF4-FFF2-40B4-BE49-F238E27FC236}">
              <a16:creationId xmlns:a16="http://schemas.microsoft.com/office/drawing/2014/main" xmlns="" id="{00000000-0008-0000-0000-000035000000}"/>
            </a:ext>
          </a:extLst>
        </xdr:cNvPr>
        <xdr:cNvSpPr txBox="1"/>
      </xdr:nvSpPr>
      <xdr:spPr>
        <a:xfrm>
          <a:off x="695325" y="1850707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XI. CATASTRO Y PROPIEDAD RAÍZ </a:t>
          </a:r>
        </a:p>
      </xdr:txBody>
    </xdr:sp>
    <xdr:clientData/>
  </xdr:twoCellAnchor>
  <xdr:oneCellAnchor>
    <xdr:from>
      <xdr:col>0</xdr:col>
      <xdr:colOff>0</xdr:colOff>
      <xdr:row>1031</xdr:row>
      <xdr:rowOff>161926</xdr:rowOff>
    </xdr:from>
    <xdr:ext cx="571498" cy="389840"/>
    <xdr:pic>
      <xdr:nvPicPr>
        <xdr:cNvPr id="54" name="53 Imagen" descr="C:\Users\AUXPLANEACION08\AppData\Local\Microsoft\Windows\Temporary Internet Files\Content.IE5\POUUPF0M\educacion[1].png">
          <a:extLst>
            <a:ext uri="{FF2B5EF4-FFF2-40B4-BE49-F238E27FC236}">
              <a16:creationId xmlns:a16="http://schemas.microsoft.com/office/drawing/2014/main" xmlns="" id="{00000000-0008-0000-0000-00003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850326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1094</xdr:row>
      <xdr:rowOff>19050</xdr:rowOff>
    </xdr:from>
    <xdr:to>
      <xdr:col>42</xdr:col>
      <xdr:colOff>66675</xdr:colOff>
      <xdr:row>1095</xdr:row>
      <xdr:rowOff>161925</xdr:rowOff>
    </xdr:to>
    <xdr:sp macro="" textlink="">
      <xdr:nvSpPr>
        <xdr:cNvPr id="55" name="54 CuadroTexto">
          <a:extLst>
            <a:ext uri="{FF2B5EF4-FFF2-40B4-BE49-F238E27FC236}">
              <a16:creationId xmlns:a16="http://schemas.microsoft.com/office/drawing/2014/main" xmlns="" id="{00000000-0008-0000-0000-000037000000}"/>
            </a:ext>
          </a:extLst>
        </xdr:cNvPr>
        <xdr:cNvSpPr txBox="1"/>
      </xdr:nvSpPr>
      <xdr:spPr>
        <a:xfrm>
          <a:off x="695325" y="1915858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a:t>
          </a:r>
          <a:r>
            <a:rPr lang="es-CO" sz="1600" b="1" baseline="0">
              <a:solidFill>
                <a:schemeClr val="bg1"/>
              </a:solidFill>
              <a:latin typeface="Gill Sans MT" panose="020B0502020104020203" pitchFamily="34" charset="0"/>
            </a:rPr>
            <a:t> TURISMO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1093</xdr:row>
      <xdr:rowOff>152401</xdr:rowOff>
    </xdr:from>
    <xdr:ext cx="571498" cy="389840"/>
    <xdr:pic>
      <xdr:nvPicPr>
        <xdr:cNvPr id="56" name="55 Imagen" descr="C:\Users\AUXPLANEACION08\AppData\Local\Microsoft\Windows\Temporary Internet Files\Content.IE5\POUUPF0M\educacion[1].png">
          <a:extLst>
            <a:ext uri="{FF2B5EF4-FFF2-40B4-BE49-F238E27FC236}">
              <a16:creationId xmlns:a16="http://schemas.microsoft.com/office/drawing/2014/main" xmlns="" id="{00000000-0008-0000-0000-00003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91538226"/>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1119</xdr:row>
      <xdr:rowOff>19050</xdr:rowOff>
    </xdr:from>
    <xdr:to>
      <xdr:col>42</xdr:col>
      <xdr:colOff>66675</xdr:colOff>
      <xdr:row>1120</xdr:row>
      <xdr:rowOff>161925</xdr:rowOff>
    </xdr:to>
    <xdr:sp macro="" textlink="">
      <xdr:nvSpPr>
        <xdr:cNvPr id="57" name="56 CuadroTexto">
          <a:extLst>
            <a:ext uri="{FF2B5EF4-FFF2-40B4-BE49-F238E27FC236}">
              <a16:creationId xmlns:a16="http://schemas.microsoft.com/office/drawing/2014/main" xmlns="" id="{00000000-0008-0000-0000-000039000000}"/>
            </a:ext>
          </a:extLst>
        </xdr:cNvPr>
        <xdr:cNvSpPr txBox="1"/>
      </xdr:nvSpPr>
      <xdr:spPr>
        <a:xfrm>
          <a:off x="678007" y="208668505"/>
          <a:ext cx="4973782" cy="324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XI.</a:t>
          </a:r>
          <a:r>
            <a:rPr lang="es-CO" sz="1600" b="1" baseline="0">
              <a:solidFill>
                <a:schemeClr val="bg1"/>
              </a:solidFill>
              <a:latin typeface="Gill Sans MT" panose="020B0502020104020203" pitchFamily="34" charset="0"/>
            </a:rPr>
            <a:t> FINANZAS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1118</xdr:row>
      <xdr:rowOff>152401</xdr:rowOff>
    </xdr:from>
    <xdr:ext cx="571498" cy="389840"/>
    <xdr:pic>
      <xdr:nvPicPr>
        <xdr:cNvPr id="58" name="57 Imagen" descr="C:\Users\AUXPLANEACION08\AppData\Local\Microsoft\Windows\Temporary Internet Files\Content.IE5\POUUPF0M\educacion[1].png">
          <a:extLst>
            <a:ext uri="{FF2B5EF4-FFF2-40B4-BE49-F238E27FC236}">
              <a16:creationId xmlns:a16="http://schemas.microsoft.com/office/drawing/2014/main" xmlns="" id="{00000000-0008-0000-0000-00003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20862001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137582</xdr:colOff>
      <xdr:row>1218</xdr:row>
      <xdr:rowOff>148167</xdr:rowOff>
    </xdr:from>
    <xdr:to>
      <xdr:col>46</xdr:col>
      <xdr:colOff>31749</xdr:colOff>
      <xdr:row>1235</xdr:row>
      <xdr:rowOff>10582</xdr:rowOff>
    </xdr:to>
    <xdr:graphicFrame macro="">
      <xdr:nvGraphicFramePr>
        <xdr:cNvPr id="62" name="61 Gráfico">
          <a:extLst>
            <a:ext uri="{FF2B5EF4-FFF2-40B4-BE49-F238E27FC236}">
              <a16:creationId xmlns:a16="http://schemas.microsoft.com/office/drawing/2014/main" xmlns="" id="{00000000-0008-0000-0000-00003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46</xdr:col>
      <xdr:colOff>120317</xdr:colOff>
      <xdr:row>1218</xdr:row>
      <xdr:rowOff>137360</xdr:rowOff>
    </xdr:from>
    <xdr:to>
      <xdr:col>91</xdr:col>
      <xdr:colOff>130342</xdr:colOff>
      <xdr:row>1234</xdr:row>
      <xdr:rowOff>160421</xdr:rowOff>
    </xdr:to>
    <xdr:graphicFrame macro="">
      <xdr:nvGraphicFramePr>
        <xdr:cNvPr id="64" name="63 Gráfico">
          <a:extLst>
            <a:ext uri="{FF2B5EF4-FFF2-40B4-BE49-F238E27FC236}">
              <a16:creationId xmlns:a16="http://schemas.microsoft.com/office/drawing/2014/main" xmlns="" id="{00000000-0008-0000-0000-00004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46</xdr:col>
      <xdr:colOff>130341</xdr:colOff>
      <xdr:row>425</xdr:row>
      <xdr:rowOff>1</xdr:rowOff>
    </xdr:from>
    <xdr:to>
      <xdr:col>92</xdr:col>
      <xdr:colOff>30078</xdr:colOff>
      <xdr:row>436</xdr:row>
      <xdr:rowOff>1</xdr:rowOff>
    </xdr:to>
    <xdr:graphicFrame macro="">
      <xdr:nvGraphicFramePr>
        <xdr:cNvPr id="59" name="58 Gráfico">
          <a:extLst>
            <a:ext uri="{FF2B5EF4-FFF2-40B4-BE49-F238E27FC236}">
              <a16:creationId xmlns:a16="http://schemas.microsoft.com/office/drawing/2014/main" xmlns="" id="{00000000-0008-0000-0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twoCellAnchor>
  <xdr:twoCellAnchor>
    <xdr:from>
      <xdr:col>46</xdr:col>
      <xdr:colOff>116418</xdr:colOff>
      <xdr:row>534</xdr:row>
      <xdr:rowOff>21166</xdr:rowOff>
    </xdr:from>
    <xdr:to>
      <xdr:col>92</xdr:col>
      <xdr:colOff>10585</xdr:colOff>
      <xdr:row>541</xdr:row>
      <xdr:rowOff>158750</xdr:rowOff>
    </xdr:to>
    <xdr:graphicFrame macro="">
      <xdr:nvGraphicFramePr>
        <xdr:cNvPr id="65" name="64 Gráfico">
          <a:extLst>
            <a:ext uri="{FF2B5EF4-FFF2-40B4-BE49-F238E27FC236}">
              <a16:creationId xmlns:a16="http://schemas.microsoft.com/office/drawing/2014/main" xmlns="" id="{00000000-0008-0000-0000-00004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twoCellAnchor>
  <xdr:twoCellAnchor>
    <xdr:from>
      <xdr:col>46</xdr:col>
      <xdr:colOff>126996</xdr:colOff>
      <xdr:row>542</xdr:row>
      <xdr:rowOff>10583</xdr:rowOff>
    </xdr:from>
    <xdr:to>
      <xdr:col>92</xdr:col>
      <xdr:colOff>21167</xdr:colOff>
      <xdr:row>548</xdr:row>
      <xdr:rowOff>158750</xdr:rowOff>
    </xdr:to>
    <xdr:graphicFrame macro="">
      <xdr:nvGraphicFramePr>
        <xdr:cNvPr id="67" name="66 Gráfico">
          <a:extLst>
            <a:ext uri="{FF2B5EF4-FFF2-40B4-BE49-F238E27FC236}">
              <a16:creationId xmlns:a16="http://schemas.microsoft.com/office/drawing/2014/main" xmlns="" id="{00000000-0008-0000-0000-00004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twoCellAnchor>
  <xdr:twoCellAnchor editAs="oneCell">
    <xdr:from>
      <xdr:col>36</xdr:col>
      <xdr:colOff>74084</xdr:colOff>
      <xdr:row>6</xdr:row>
      <xdr:rowOff>21166</xdr:rowOff>
    </xdr:from>
    <xdr:to>
      <xdr:col>63</xdr:col>
      <xdr:colOff>2864</xdr:colOff>
      <xdr:row>19</xdr:row>
      <xdr:rowOff>158750</xdr:rowOff>
    </xdr:to>
    <xdr:pic>
      <xdr:nvPicPr>
        <xdr:cNvPr id="8" name="7 Imagen">
          <a:extLst>
            <a:ext uri="{FF2B5EF4-FFF2-40B4-BE49-F238E27FC236}">
              <a16:creationId xmlns:a16="http://schemas.microsoft.com/office/drawing/2014/main" xmlns="" id="{00000000-0008-0000-0000-000008000000}"/>
            </a:ext>
          </a:extLst>
        </xdr:cNvPr>
        <xdr:cNvPicPr>
          <a:picLocks noChangeAspect="1"/>
        </xdr:cNvPicPr>
      </xdr:nvPicPr>
      <xdr:blipFill rotWithShape="1">
        <a:blip xmlns:r="http://schemas.openxmlformats.org/officeDocument/2006/relationships" r:embed="rId30"/>
        <a:srcRect l="37746" t="26479" r="38662" b="25627"/>
        <a:stretch/>
      </xdr:blipFill>
      <xdr:spPr>
        <a:xfrm>
          <a:off x="5164667" y="1206499"/>
          <a:ext cx="4064000" cy="2476501"/>
        </a:xfrm>
        <a:prstGeom prst="rect">
          <a:avLst/>
        </a:prstGeom>
      </xdr:spPr>
    </xdr:pic>
    <xdr:clientData/>
  </xdr:twoCellAnchor>
  <xdr:twoCellAnchor editAs="oneCell">
    <xdr:from>
      <xdr:col>3</xdr:col>
      <xdr:colOff>105833</xdr:colOff>
      <xdr:row>70</xdr:row>
      <xdr:rowOff>74085</xdr:rowOff>
    </xdr:from>
    <xdr:to>
      <xdr:col>18</xdr:col>
      <xdr:colOff>10583</xdr:colOff>
      <xdr:row>80</xdr:row>
      <xdr:rowOff>72702</xdr:rowOff>
    </xdr:to>
    <xdr:pic>
      <xdr:nvPicPr>
        <xdr:cNvPr id="14" name="13 Imagen">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518583" y="13313835"/>
          <a:ext cx="1841500" cy="1797784"/>
        </a:xfrm>
        <a:prstGeom prst="rect">
          <a:avLst/>
        </a:prstGeom>
      </xdr:spPr>
    </xdr:pic>
    <xdr:clientData/>
  </xdr:twoCellAnchor>
  <xdr:twoCellAnchor editAs="oneCell">
    <xdr:from>
      <xdr:col>4</xdr:col>
      <xdr:colOff>42334</xdr:colOff>
      <xdr:row>55</xdr:row>
      <xdr:rowOff>63500</xdr:rowOff>
    </xdr:from>
    <xdr:to>
      <xdr:col>22</xdr:col>
      <xdr:colOff>0</xdr:colOff>
      <xdr:row>63</xdr:row>
      <xdr:rowOff>18821</xdr:rowOff>
    </xdr:to>
    <xdr:pic>
      <xdr:nvPicPr>
        <xdr:cNvPr id="25" name="24 Imagen">
          <a:extLst>
            <a:ext uri="{FF2B5EF4-FFF2-40B4-BE49-F238E27FC236}">
              <a16:creationId xmlns:a16="http://schemas.microsoft.com/office/drawing/2014/main" xmlns="" id="{00000000-0008-0000-0000-000019000000}"/>
            </a:ext>
          </a:extLst>
        </xdr:cNvPr>
        <xdr:cNvPicPr>
          <a:picLocks noChangeAspect="1"/>
        </xdr:cNvPicPr>
      </xdr:nvPicPr>
      <xdr:blipFill rotWithShape="1">
        <a:blip xmlns:r="http://schemas.openxmlformats.org/officeDocument/2006/relationships" r:embed="rId32"/>
        <a:srcRect l="22046" t="16351" r="23287" b="19261"/>
        <a:stretch/>
      </xdr:blipFill>
      <xdr:spPr>
        <a:xfrm>
          <a:off x="592667" y="10604500"/>
          <a:ext cx="2106083" cy="1394654"/>
        </a:xfrm>
        <a:prstGeom prst="rect">
          <a:avLst/>
        </a:prstGeom>
      </xdr:spPr>
    </xdr:pic>
    <xdr:clientData/>
  </xdr:twoCellAnchor>
  <xdr:twoCellAnchor>
    <xdr:from>
      <xdr:col>2</xdr:col>
      <xdr:colOff>17859</xdr:colOff>
      <xdr:row>1149</xdr:row>
      <xdr:rowOff>122634</xdr:rowOff>
    </xdr:from>
    <xdr:to>
      <xdr:col>31</xdr:col>
      <xdr:colOff>47625</xdr:colOff>
      <xdr:row>1164</xdr:row>
      <xdr:rowOff>154781</xdr:rowOff>
    </xdr:to>
    <xdr:graphicFrame macro="">
      <xdr:nvGraphicFramePr>
        <xdr:cNvPr id="60" name="Gráfico 59">
          <a:extLst>
            <a:ext uri="{FF2B5EF4-FFF2-40B4-BE49-F238E27FC236}">
              <a16:creationId xmlns:a16="http://schemas.microsoft.com/office/drawing/2014/main" xmlns="" id="{3C5133EA-E524-406C-9BD0-1ECB2AA20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32</xdr:col>
      <xdr:colOff>125015</xdr:colOff>
      <xdr:row>1149</xdr:row>
      <xdr:rowOff>134539</xdr:rowOff>
    </xdr:from>
    <xdr:to>
      <xdr:col>62</xdr:col>
      <xdr:colOff>119063</xdr:colOff>
      <xdr:row>1165</xdr:row>
      <xdr:rowOff>0</xdr:rowOff>
    </xdr:to>
    <xdr:graphicFrame macro="">
      <xdr:nvGraphicFramePr>
        <xdr:cNvPr id="61" name="Gráfico 60">
          <a:extLst>
            <a:ext uri="{FF2B5EF4-FFF2-40B4-BE49-F238E27FC236}">
              <a16:creationId xmlns:a16="http://schemas.microsoft.com/office/drawing/2014/main" xmlns="" id="{13D3760C-9B32-4A05-B1D8-F401CAC30F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66</xdr:col>
      <xdr:colOff>77392</xdr:colOff>
      <xdr:row>1149</xdr:row>
      <xdr:rowOff>142876</xdr:rowOff>
    </xdr:from>
    <xdr:to>
      <xdr:col>91</xdr:col>
      <xdr:colOff>23813</xdr:colOff>
      <xdr:row>1165</xdr:row>
      <xdr:rowOff>0</xdr:rowOff>
    </xdr:to>
    <xdr:graphicFrame macro="">
      <xdr:nvGraphicFramePr>
        <xdr:cNvPr id="63" name="Gráfico 62">
          <a:extLst>
            <a:ext uri="{FF2B5EF4-FFF2-40B4-BE49-F238E27FC236}">
              <a16:creationId xmlns:a16="http://schemas.microsoft.com/office/drawing/2014/main" xmlns="" id="{FF50CEDA-9F91-463B-96D9-31216ED908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48</xdr:col>
      <xdr:colOff>41672</xdr:colOff>
      <xdr:row>1168</xdr:row>
      <xdr:rowOff>75008</xdr:rowOff>
    </xdr:from>
    <xdr:to>
      <xdr:col>88</xdr:col>
      <xdr:colOff>85725</xdr:colOff>
      <xdr:row>1183</xdr:row>
      <xdr:rowOff>139301</xdr:rowOff>
    </xdr:to>
    <xdr:graphicFrame macro="">
      <xdr:nvGraphicFramePr>
        <xdr:cNvPr id="66" name="Gráfico 65">
          <a:extLst>
            <a:ext uri="{FF2B5EF4-FFF2-40B4-BE49-F238E27FC236}">
              <a16:creationId xmlns:a16="http://schemas.microsoft.com/office/drawing/2014/main" xmlns="" id="{AED463A0-958A-4463-AEC0-C8E54A31C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113108</xdr:colOff>
      <xdr:row>1168</xdr:row>
      <xdr:rowOff>51197</xdr:rowOff>
    </xdr:from>
    <xdr:to>
      <xdr:col>41</xdr:col>
      <xdr:colOff>83343</xdr:colOff>
      <xdr:row>1183</xdr:row>
      <xdr:rowOff>115490</xdr:rowOff>
    </xdr:to>
    <xdr:graphicFrame macro="">
      <xdr:nvGraphicFramePr>
        <xdr:cNvPr id="68" name="Gráfico 67">
          <a:extLst>
            <a:ext uri="{FF2B5EF4-FFF2-40B4-BE49-F238E27FC236}">
              <a16:creationId xmlns:a16="http://schemas.microsoft.com/office/drawing/2014/main" xmlns="" id="{80209D36-7AD8-4C0A-9D9A-06D26D20DB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xdr:col>
      <xdr:colOff>41671</xdr:colOff>
      <xdr:row>1187</xdr:row>
      <xdr:rowOff>63101</xdr:rowOff>
    </xdr:from>
    <xdr:to>
      <xdr:col>41</xdr:col>
      <xdr:colOff>11906</xdr:colOff>
      <xdr:row>1202</xdr:row>
      <xdr:rowOff>127396</xdr:rowOff>
    </xdr:to>
    <xdr:graphicFrame macro="">
      <xdr:nvGraphicFramePr>
        <xdr:cNvPr id="69" name="Gráfico 68">
          <a:extLst>
            <a:ext uri="{FF2B5EF4-FFF2-40B4-BE49-F238E27FC236}">
              <a16:creationId xmlns:a16="http://schemas.microsoft.com/office/drawing/2014/main" xmlns="" id="{85277759-A6F1-410E-8225-4F7EC421B4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48</xdr:col>
      <xdr:colOff>41670</xdr:colOff>
      <xdr:row>1187</xdr:row>
      <xdr:rowOff>39291</xdr:rowOff>
    </xdr:from>
    <xdr:to>
      <xdr:col>88</xdr:col>
      <xdr:colOff>95248</xdr:colOff>
      <xdr:row>1202</xdr:row>
      <xdr:rowOff>103586</xdr:rowOff>
    </xdr:to>
    <xdr:graphicFrame macro="">
      <xdr:nvGraphicFramePr>
        <xdr:cNvPr id="70" name="Gráfico 69">
          <a:extLst>
            <a:ext uri="{FF2B5EF4-FFF2-40B4-BE49-F238E27FC236}">
              <a16:creationId xmlns:a16="http://schemas.microsoft.com/office/drawing/2014/main" xmlns="" id="{9EAECFF0-549E-4B4F-AA9D-AE07476653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0</xdr:col>
      <xdr:colOff>1</xdr:colOff>
      <xdr:row>570</xdr:row>
      <xdr:rowOff>0</xdr:rowOff>
    </xdr:from>
    <xdr:to>
      <xdr:col>3</xdr:col>
      <xdr:colOff>110094</xdr:colOff>
      <xdr:row>572</xdr:row>
      <xdr:rowOff>2750</xdr:rowOff>
    </xdr:to>
    <xdr:pic>
      <xdr:nvPicPr>
        <xdr:cNvPr id="71" name="5 Imagen" descr="C:\Users\AUXPLANEACION08\AppData\Local\Microsoft\Windows\Temporary Internet Files\Content.IE5\CBXU0F9Q\geolocalizaciocc81n[1].png">
          <a:extLst>
            <a:ext uri="{FF2B5EF4-FFF2-40B4-BE49-F238E27FC236}">
              <a16:creationId xmlns:a16="http://schemas.microsoft.com/office/drawing/2014/main" xmlns="" id="{DB516B30-1A54-404C-ABC8-32B042923AD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 y="0"/>
          <a:ext cx="521573" cy="347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570</xdr:row>
      <xdr:rowOff>0</xdr:rowOff>
    </xdr:from>
    <xdr:to>
      <xdr:col>2</xdr:col>
      <xdr:colOff>126491</xdr:colOff>
      <xdr:row>572</xdr:row>
      <xdr:rowOff>39369</xdr:rowOff>
    </xdr:to>
    <xdr:pic>
      <xdr:nvPicPr>
        <xdr:cNvPr id="72" name="9 Imagen" descr="C:\Users\AUXPLANEACION08\AppData\Local\Microsoft\Windows\Temporary Internet Files\Content.IE5\CBXU0F9Q\icons-1337907_960_720[1].png">
          <a:extLst>
            <a:ext uri="{FF2B5EF4-FFF2-40B4-BE49-F238E27FC236}">
              <a16:creationId xmlns:a16="http://schemas.microsoft.com/office/drawing/2014/main" xmlns="" id="{72CA5E53-2950-4B72-B330-05FBCA0A6524}"/>
            </a:ext>
          </a:extLst>
        </xdr:cNvPr>
        <xdr:cNvPicPr>
          <a:picLocks noChangeAspect="1" noChangeArrowheads="1"/>
        </xdr:cNvPicPr>
      </xdr:nvPicPr>
      <xdr:blipFill rotWithShape="1">
        <a:blip xmlns:r="http://schemas.openxmlformats.org/officeDocument/2006/relationships" r:embed="rId41" cstate="print">
          <a:extLst>
            <a:ext uri="{28A0092B-C50C-407E-A947-70E740481C1C}">
              <a14:useLocalDpi xmlns:a14="http://schemas.microsoft.com/office/drawing/2010/main" val="0"/>
            </a:ext>
          </a:extLst>
        </a:blip>
        <a:srcRect l="84085" t="49722" b="32917"/>
        <a:stretch/>
      </xdr:blipFill>
      <xdr:spPr bwMode="auto">
        <a:xfrm>
          <a:off x="0" y="0"/>
          <a:ext cx="400811" cy="389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102</xdr:col>
      <xdr:colOff>28575</xdr:colOff>
      <xdr:row>570</xdr:row>
      <xdr:rowOff>0</xdr:rowOff>
    </xdr:from>
    <xdr:ext cx="184731" cy="264560"/>
    <xdr:sp macro="" textlink="">
      <xdr:nvSpPr>
        <xdr:cNvPr id="73" name="18 CuadroTexto">
          <a:extLst>
            <a:ext uri="{FF2B5EF4-FFF2-40B4-BE49-F238E27FC236}">
              <a16:creationId xmlns:a16="http://schemas.microsoft.com/office/drawing/2014/main" xmlns="" id="{1488FE0D-B71F-49DA-B74D-F42AABFB63B6}"/>
            </a:ext>
          </a:extLst>
        </xdr:cNvPr>
        <xdr:cNvSpPr txBox="1"/>
      </xdr:nvSpPr>
      <xdr:spPr>
        <a:xfrm>
          <a:off x="17935575"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0</xdr:col>
      <xdr:colOff>0</xdr:colOff>
      <xdr:row>570</xdr:row>
      <xdr:rowOff>0</xdr:rowOff>
    </xdr:from>
    <xdr:to>
      <xdr:col>4</xdr:col>
      <xdr:colOff>126400</xdr:colOff>
      <xdr:row>572</xdr:row>
      <xdr:rowOff>76200</xdr:rowOff>
    </xdr:to>
    <xdr:pic>
      <xdr:nvPicPr>
        <xdr:cNvPr id="74" name="27 Imagen" descr="C:\Users\AUXPLANEACION08\AppData\Local\Microsoft\Windows\Temporary Internet Files\Content.IE5\J21K44C9\Group_people_icon[1].jpg">
          <a:extLst>
            <a:ext uri="{FF2B5EF4-FFF2-40B4-BE49-F238E27FC236}">
              <a16:creationId xmlns:a16="http://schemas.microsoft.com/office/drawing/2014/main" xmlns="" id="{20C0D9C6-1F37-4CE6-84CA-69F8DF1D84C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75040" cy="426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570</xdr:row>
      <xdr:rowOff>0</xdr:rowOff>
    </xdr:from>
    <xdr:to>
      <xdr:col>4</xdr:col>
      <xdr:colOff>122765</xdr:colOff>
      <xdr:row>572</xdr:row>
      <xdr:rowOff>19051</xdr:rowOff>
    </xdr:to>
    <xdr:pic>
      <xdr:nvPicPr>
        <xdr:cNvPr id="75" name="34 Imagen" descr="C:\Users\AUXPLANEACION08\AppData\Local\Microsoft\Windows\Temporary Internet Files\Content.IE5\CBXU0F9Q\buena-salud-para-tu-corazon-620x360[1].jpg">
          <a:extLst>
            <a:ext uri="{FF2B5EF4-FFF2-40B4-BE49-F238E27FC236}">
              <a16:creationId xmlns:a16="http://schemas.microsoft.com/office/drawing/2014/main" xmlns="" id="{5C39E698-1094-4AD7-A92B-F593F33CEFE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71405" cy="369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28575</xdr:colOff>
      <xdr:row>570</xdr:row>
      <xdr:rowOff>19050</xdr:rowOff>
    </xdr:from>
    <xdr:to>
      <xdr:col>32</xdr:col>
      <xdr:colOff>123825</xdr:colOff>
      <xdr:row>571</xdr:row>
      <xdr:rowOff>161925</xdr:rowOff>
    </xdr:to>
    <xdr:sp macro="" textlink="">
      <xdr:nvSpPr>
        <xdr:cNvPr id="76" name="29 CuadroTexto">
          <a:extLst>
            <a:ext uri="{FF2B5EF4-FFF2-40B4-BE49-F238E27FC236}">
              <a16:creationId xmlns:a16="http://schemas.microsoft.com/office/drawing/2014/main" xmlns="" id="{4EE114EA-87FC-496B-B111-E3D7220B2F07}"/>
            </a:ext>
          </a:extLst>
        </xdr:cNvPr>
        <xdr:cNvSpPr txBox="1"/>
      </xdr:nvSpPr>
      <xdr:spPr>
        <a:xfrm>
          <a:off x="714375" y="19050"/>
          <a:ext cx="3608070" cy="31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1V. EDUCACIÓN</a:t>
          </a:r>
        </a:p>
      </xdr:txBody>
    </xdr:sp>
    <xdr:clientData/>
  </xdr:twoCellAnchor>
  <xdr:twoCellAnchor editAs="oneCell">
    <xdr:from>
      <xdr:col>0</xdr:col>
      <xdr:colOff>0</xdr:colOff>
      <xdr:row>570</xdr:row>
      <xdr:rowOff>0</xdr:rowOff>
    </xdr:from>
    <xdr:to>
      <xdr:col>4</xdr:col>
      <xdr:colOff>38098</xdr:colOff>
      <xdr:row>572</xdr:row>
      <xdr:rowOff>19634</xdr:rowOff>
    </xdr:to>
    <xdr:pic>
      <xdr:nvPicPr>
        <xdr:cNvPr id="77" name="31 Imagen" descr="C:\Users\AUXPLANEACION08\AppData\Local\Microsoft\Windows\Temporary Internet Files\Content.IE5\POUUPF0M\educacion[1].png">
          <a:extLst>
            <a:ext uri="{FF2B5EF4-FFF2-40B4-BE49-F238E27FC236}">
              <a16:creationId xmlns:a16="http://schemas.microsoft.com/office/drawing/2014/main" xmlns="" id="{D78E0125-88A1-4DD2-8698-58104C871C8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0"/>
          <a:ext cx="586738" cy="370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114299</xdr:colOff>
      <xdr:row>597</xdr:row>
      <xdr:rowOff>9525</xdr:rowOff>
    </xdr:from>
    <xdr:to>
      <xdr:col>46</xdr:col>
      <xdr:colOff>0</xdr:colOff>
      <xdr:row>611</xdr:row>
      <xdr:rowOff>171450</xdr:rowOff>
    </xdr:to>
    <xdr:graphicFrame macro="">
      <xdr:nvGraphicFramePr>
        <xdr:cNvPr id="78" name="30 Gráfico">
          <a:extLst>
            <a:ext uri="{FF2B5EF4-FFF2-40B4-BE49-F238E27FC236}">
              <a16:creationId xmlns:a16="http://schemas.microsoft.com/office/drawing/2014/main" xmlns="" id="{4A7DAAEB-0388-4716-96C6-E8B8B40798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fLocksWithSheet="0"/>
  </xdr:twoCellAnchor>
  <xdr:twoCellAnchor>
    <xdr:from>
      <xdr:col>47</xdr:col>
      <xdr:colOff>0</xdr:colOff>
      <xdr:row>597</xdr:row>
      <xdr:rowOff>0</xdr:rowOff>
    </xdr:from>
    <xdr:to>
      <xdr:col>92</xdr:col>
      <xdr:colOff>0</xdr:colOff>
      <xdr:row>611</xdr:row>
      <xdr:rowOff>171450</xdr:rowOff>
    </xdr:to>
    <xdr:graphicFrame macro="">
      <xdr:nvGraphicFramePr>
        <xdr:cNvPr id="79" name="35 Gráfico">
          <a:extLst>
            <a:ext uri="{FF2B5EF4-FFF2-40B4-BE49-F238E27FC236}">
              <a16:creationId xmlns:a16="http://schemas.microsoft.com/office/drawing/2014/main" xmlns="" id="{58693889-CD8C-44E6-87ED-94312FF53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47</xdr:col>
      <xdr:colOff>1</xdr:colOff>
      <xdr:row>639</xdr:row>
      <xdr:rowOff>171450</xdr:rowOff>
    </xdr:from>
    <xdr:to>
      <xdr:col>92</xdr:col>
      <xdr:colOff>9525</xdr:colOff>
      <xdr:row>657</xdr:row>
      <xdr:rowOff>161925</xdr:rowOff>
    </xdr:to>
    <xdr:graphicFrame macro="">
      <xdr:nvGraphicFramePr>
        <xdr:cNvPr id="80" name="38 Gráfico">
          <a:extLst>
            <a:ext uri="{FF2B5EF4-FFF2-40B4-BE49-F238E27FC236}">
              <a16:creationId xmlns:a16="http://schemas.microsoft.com/office/drawing/2014/main" xmlns="" id="{26965E63-8661-4232-9DA9-9F4FBC247B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2</xdr:col>
      <xdr:colOff>114300</xdr:colOff>
      <xdr:row>640</xdr:row>
      <xdr:rowOff>0</xdr:rowOff>
    </xdr:from>
    <xdr:to>
      <xdr:col>46</xdr:col>
      <xdr:colOff>19050</xdr:colOff>
      <xdr:row>658</xdr:row>
      <xdr:rowOff>9525</xdr:rowOff>
    </xdr:to>
    <xdr:graphicFrame macro="">
      <xdr:nvGraphicFramePr>
        <xdr:cNvPr id="81" name="36 Gráfico">
          <a:extLst>
            <a:ext uri="{FF2B5EF4-FFF2-40B4-BE49-F238E27FC236}">
              <a16:creationId xmlns:a16="http://schemas.microsoft.com/office/drawing/2014/main" xmlns="" id="{C264C576-C8EE-448B-83F9-08459AD99D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2</xdr:col>
      <xdr:colOff>123825</xdr:colOff>
      <xdr:row>661</xdr:row>
      <xdr:rowOff>171450</xdr:rowOff>
    </xdr:from>
    <xdr:to>
      <xdr:col>46</xdr:col>
      <xdr:colOff>0</xdr:colOff>
      <xdr:row>677</xdr:row>
      <xdr:rowOff>19050</xdr:rowOff>
    </xdr:to>
    <xdr:graphicFrame macro="">
      <xdr:nvGraphicFramePr>
        <xdr:cNvPr id="82" name="37 Gráfico">
          <a:extLst>
            <a:ext uri="{FF2B5EF4-FFF2-40B4-BE49-F238E27FC236}">
              <a16:creationId xmlns:a16="http://schemas.microsoft.com/office/drawing/2014/main" xmlns="" id="{251FB4CB-2EFB-40ED-AC2C-5974F0FE78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3</xdr:col>
      <xdr:colOff>1</xdr:colOff>
      <xdr:row>680</xdr:row>
      <xdr:rowOff>141604</xdr:rowOff>
    </xdr:from>
    <xdr:to>
      <xdr:col>46</xdr:col>
      <xdr:colOff>28576</xdr:colOff>
      <xdr:row>695</xdr:row>
      <xdr:rowOff>132080</xdr:rowOff>
    </xdr:to>
    <xdr:graphicFrame macro="">
      <xdr:nvGraphicFramePr>
        <xdr:cNvPr id="83" name="42 Gráfico">
          <a:extLst>
            <a:ext uri="{FF2B5EF4-FFF2-40B4-BE49-F238E27FC236}">
              <a16:creationId xmlns:a16="http://schemas.microsoft.com/office/drawing/2014/main" xmlns="" id="{BDB89065-BC32-4FD8-8EA8-F18D579A68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0.55692</cdr:x>
      <cdr:y>0.11613</cdr:y>
    </cdr:from>
    <cdr:to>
      <cdr:x>0.70823</cdr:x>
      <cdr:y>0.44946</cdr:y>
    </cdr:to>
    <cdr:sp macro="" textlink="">
      <cdr:nvSpPr>
        <cdr:cNvPr id="2" name="1 CuadroTexto"/>
        <cdr:cNvSpPr txBox="1"/>
      </cdr:nvSpPr>
      <cdr:spPr>
        <a:xfrm xmlns:a="http://schemas.openxmlformats.org/drawingml/2006/main">
          <a:off x="3365501" y="31855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cer\Downloads\Cordoba_FBM_2019_Educa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BM"/>
    </sheetNames>
    <sheetDataSet>
      <sheetData sheetId="0">
        <row r="9">
          <cell r="EH9" t="str">
            <v>Pre escolar</v>
          </cell>
          <cell r="EI9" t="str">
            <v>Primaria</v>
          </cell>
          <cell r="EJ9" t="str">
            <v>Secundaria</v>
          </cell>
          <cell r="EK9" t="str">
            <v>Media</v>
          </cell>
          <cell r="EL9" t="str">
            <v>Total</v>
          </cell>
        </row>
        <row r="11">
          <cell r="EH11">
            <v>0</v>
          </cell>
          <cell r="EI11">
            <v>0</v>
          </cell>
          <cell r="EJ11">
            <v>0</v>
          </cell>
          <cell r="EK11">
            <v>0</v>
          </cell>
          <cell r="EL11">
            <v>0</v>
          </cell>
        </row>
        <row r="14">
          <cell r="EH14" t="str">
            <v>Privado</v>
          </cell>
          <cell r="EI14" t="str">
            <v>Oficial</v>
          </cell>
          <cell r="EJ14" t="str">
            <v>Urbano</v>
          </cell>
          <cell r="EK14" t="str">
            <v>Rural</v>
          </cell>
        </row>
        <row r="16">
          <cell r="EH16">
            <v>0</v>
          </cell>
          <cell r="EI16">
            <v>0</v>
          </cell>
          <cell r="EJ16">
            <v>0</v>
          </cell>
          <cell r="EK16">
            <v>0</v>
          </cell>
        </row>
        <row r="70">
          <cell r="EN70" t="str">
            <v>Tasa Aprobacion</v>
          </cell>
          <cell r="EO70" t="str">
            <v>Tasa Deserción</v>
          </cell>
          <cell r="EP70" t="str">
            <v>Tasa Reprobación</v>
          </cell>
        </row>
        <row r="71">
          <cell r="EM71" t="str">
            <v>Total</v>
          </cell>
          <cell r="EN71">
            <v>0</v>
          </cell>
          <cell r="EO71">
            <v>0</v>
          </cell>
          <cell r="EP71">
            <v>0</v>
          </cell>
        </row>
        <row r="72">
          <cell r="EH72" t="str">
            <v>Tasa de cobertura neta en educación preescolar</v>
          </cell>
          <cell r="EI72">
            <v>0</v>
          </cell>
        </row>
        <row r="73">
          <cell r="EH73" t="str">
            <v>Tasa de cobertura neta en educación primaria</v>
          </cell>
          <cell r="EI73">
            <v>0</v>
          </cell>
        </row>
        <row r="74">
          <cell r="EH74" t="str">
            <v>Tasa de cobertura neta en educación secundaria</v>
          </cell>
          <cell r="EI74">
            <v>0</v>
          </cell>
        </row>
        <row r="75">
          <cell r="EH75" t="str">
            <v>Tasa de cobertura neta en educación media</v>
          </cell>
          <cell r="EI75">
            <v>0</v>
          </cell>
        </row>
        <row r="76">
          <cell r="EH76" t="str">
            <v>Tasa de cobertura neta en educación básica</v>
          </cell>
          <cell r="EI76">
            <v>0</v>
          </cell>
        </row>
        <row r="77">
          <cell r="EH77" t="str">
            <v>Tasa de cobertura bruta en educación preescolar</v>
          </cell>
          <cell r="EI77">
            <v>0</v>
          </cell>
        </row>
        <row r="78">
          <cell r="EH78" t="str">
            <v>Tasa de cobertura bruta en educación primaria</v>
          </cell>
          <cell r="EI78">
            <v>0</v>
          </cell>
          <cell r="EN78" t="str">
            <v>Tasa Aprobación</v>
          </cell>
        </row>
        <row r="79">
          <cell r="EH79" t="str">
            <v>Tasa de cobertura bruta en educación secundaria</v>
          </cell>
          <cell r="EI79">
            <v>0</v>
          </cell>
          <cell r="EM79" t="str">
            <v>Transición</v>
          </cell>
          <cell r="EN79">
            <v>0</v>
          </cell>
        </row>
        <row r="80">
          <cell r="EH80" t="str">
            <v>Tasa de cobertura bruta en educación media</v>
          </cell>
          <cell r="EI80">
            <v>0</v>
          </cell>
          <cell r="EM80" t="str">
            <v>Primaria</v>
          </cell>
          <cell r="EN80">
            <v>0</v>
          </cell>
        </row>
        <row r="81">
          <cell r="EH81" t="str">
            <v>Tasa de cobertura bruta en educación básica</v>
          </cell>
          <cell r="EI81">
            <v>0</v>
          </cell>
          <cell r="EM81" t="str">
            <v>Secundaria</v>
          </cell>
          <cell r="EN81">
            <v>0</v>
          </cell>
        </row>
        <row r="82">
          <cell r="EM82" t="str">
            <v>Media</v>
          </cell>
          <cell r="EN82">
            <v>0</v>
          </cell>
        </row>
        <row r="83">
          <cell r="EM83" t="str">
            <v>Básica</v>
          </cell>
          <cell r="EN83">
            <v>0</v>
          </cell>
        </row>
        <row r="84">
          <cell r="EM84" t="str">
            <v>Total</v>
          </cell>
          <cell r="EN84">
            <v>0</v>
          </cell>
        </row>
        <row r="111">
          <cell r="EI111" t="str">
            <v>Córdoba</v>
          </cell>
          <cell r="EJ111" t="str">
            <v>Nacional</v>
          </cell>
        </row>
        <row r="112">
          <cell r="EH112" t="str">
            <v>Lectura Crítica</v>
          </cell>
          <cell r="EI112">
            <v>0</v>
          </cell>
          <cell r="EJ112">
            <v>0</v>
          </cell>
        </row>
        <row r="113">
          <cell r="EH113" t="str">
            <v>Matemática</v>
          </cell>
          <cell r="EI113">
            <v>0</v>
          </cell>
          <cell r="EJ113">
            <v>0</v>
          </cell>
        </row>
        <row r="114">
          <cell r="EH114" t="str">
            <v>Sociales y Ciudadanía</v>
          </cell>
          <cell r="EI114">
            <v>0</v>
          </cell>
          <cell r="EJ114">
            <v>0</v>
          </cell>
        </row>
        <row r="115">
          <cell r="EH115" t="str">
            <v>Ciencias Naturales</v>
          </cell>
          <cell r="EI115">
            <v>0</v>
          </cell>
          <cell r="EJ115">
            <v>0</v>
          </cell>
        </row>
        <row r="116">
          <cell r="EH116" t="str">
            <v>Inglés</v>
          </cell>
          <cell r="EI116">
            <v>0</v>
          </cell>
          <cell r="EJ116">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FK3508"/>
  <sheetViews>
    <sheetView tabSelected="1" view="pageBreakPreview" topLeftCell="A1224" zoomScale="90" zoomScaleNormal="90" zoomScaleSheetLayoutView="90" workbookViewId="0">
      <selection activeCell="BT528" sqref="BT528:CN528"/>
    </sheetView>
  </sheetViews>
  <sheetFormatPr baseColWidth="10" defaultColWidth="11.42578125" defaultRowHeight="17.25" x14ac:dyDescent="0.35"/>
  <cols>
    <col min="1" max="15" width="2" style="1" customWidth="1"/>
    <col min="16" max="16" width="0.140625" style="1" customWidth="1"/>
    <col min="17" max="18" width="2" style="1" customWidth="1"/>
    <col min="19" max="19" width="1.140625" style="1" customWidth="1"/>
    <col min="20" max="20" width="2" style="1" hidden="1" customWidth="1"/>
    <col min="21" max="26" width="2" style="1" customWidth="1"/>
    <col min="27" max="27" width="2.7109375" style="1" customWidth="1"/>
    <col min="28" max="28" width="3.140625" style="1" customWidth="1"/>
    <col min="29" max="29" width="2" style="1" customWidth="1"/>
    <col min="30" max="30" width="2.140625" style="1" customWidth="1"/>
    <col min="31" max="31" width="2" style="1" customWidth="1"/>
    <col min="32" max="32" width="2.140625" style="1" customWidth="1"/>
    <col min="33" max="33" width="2" style="1" customWidth="1"/>
    <col min="34" max="34" width="1" style="1" customWidth="1"/>
    <col min="35" max="37" width="2" style="1" customWidth="1"/>
    <col min="38" max="38" width="3.85546875" style="1" customWidth="1"/>
    <col min="39" max="39" width="2" style="1" customWidth="1"/>
    <col min="40" max="40" width="6.140625" style="1" customWidth="1"/>
    <col min="41" max="41" width="2" style="1" hidden="1" customWidth="1"/>
    <col min="42" max="42" width="2.140625" style="1" hidden="1" customWidth="1"/>
    <col min="43" max="55" width="2" style="1" customWidth="1"/>
    <col min="56" max="56" width="7" style="1" customWidth="1"/>
    <col min="57" max="74" width="2" style="1" customWidth="1"/>
    <col min="75" max="75" width="2.7109375" style="1" customWidth="1"/>
    <col min="76" max="76" width="2" style="1" customWidth="1"/>
    <col min="77" max="77" width="2.7109375" style="1" customWidth="1"/>
    <col min="78" max="88" width="2" style="1" customWidth="1"/>
    <col min="89" max="89" width="2.42578125" style="1" customWidth="1"/>
    <col min="90" max="90" width="2" style="1" customWidth="1"/>
    <col min="91" max="91" width="2.140625" style="1" customWidth="1"/>
    <col min="92" max="92" width="2.5703125" style="1" customWidth="1"/>
    <col min="93" max="93" width="6.5703125" style="113" customWidth="1"/>
    <col min="94" max="96" width="11.42578125" style="93" hidden="1" customWidth="1"/>
    <col min="97" max="98" width="11.42578125" style="93"/>
    <col min="99" max="99" width="24.28515625" style="93" customWidth="1"/>
    <col min="100" max="100" width="25.28515625" style="93" customWidth="1"/>
    <col min="101" max="101" width="26.7109375" style="93" customWidth="1"/>
    <col min="102" max="137" width="11.42578125" style="93"/>
    <col min="138" max="138" width="45" style="93" customWidth="1"/>
    <col min="139" max="142" width="11.42578125" style="93"/>
    <col min="143" max="143" width="28" style="93" customWidth="1"/>
    <col min="144" max="144" width="18.140625" style="93" bestFit="1" customWidth="1"/>
    <col min="145" max="146" width="11.42578125" style="93"/>
    <col min="147" max="147" width="18.140625" style="93" bestFit="1" customWidth="1"/>
    <col min="148" max="16384" width="11.42578125" style="93"/>
  </cols>
  <sheetData>
    <row r="4" spans="1:92" ht="12.75" customHeight="1" x14ac:dyDescent="0.35">
      <c r="A4" s="313"/>
      <c r="B4" s="313"/>
      <c r="C4" s="313"/>
      <c r="D4" s="313"/>
      <c r="E4" s="313"/>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F4" s="313"/>
      <c r="AG4" s="313"/>
      <c r="AH4" s="313"/>
      <c r="AI4" s="313"/>
      <c r="AJ4" s="313"/>
      <c r="AK4" s="313"/>
      <c r="AL4" s="313"/>
      <c r="AM4" s="313"/>
      <c r="AN4" s="313"/>
      <c r="AO4" s="313"/>
      <c r="AP4" s="313"/>
      <c r="AQ4" s="313"/>
      <c r="AR4" s="313"/>
      <c r="AS4" s="313"/>
      <c r="AT4" s="313"/>
      <c r="AU4" s="313"/>
      <c r="AV4" s="313"/>
      <c r="AW4" s="313"/>
      <c r="AX4" s="313"/>
      <c r="AY4" s="313"/>
      <c r="AZ4" s="313"/>
      <c r="BA4" s="313"/>
      <c r="BB4" s="313"/>
      <c r="BC4" s="313"/>
      <c r="BD4" s="313"/>
      <c r="BE4" s="313"/>
      <c r="BF4" s="313"/>
      <c r="BG4" s="313"/>
      <c r="BH4" s="313"/>
      <c r="BI4" s="313"/>
      <c r="BJ4" s="313"/>
      <c r="BK4" s="313"/>
      <c r="BL4" s="313"/>
      <c r="BM4" s="313"/>
      <c r="BN4" s="313"/>
      <c r="BO4" s="313"/>
      <c r="BP4" s="313"/>
      <c r="BQ4" s="313"/>
      <c r="BR4" s="313"/>
      <c r="BS4" s="313"/>
      <c r="BT4" s="313"/>
      <c r="BU4" s="313"/>
      <c r="BV4" s="313"/>
      <c r="BW4" s="313"/>
      <c r="BX4" s="313"/>
      <c r="BY4" s="313"/>
      <c r="BZ4" s="313"/>
      <c r="CA4" s="313"/>
      <c r="CB4" s="313"/>
      <c r="CC4" s="313"/>
      <c r="CD4" s="313"/>
      <c r="CE4" s="313"/>
      <c r="CF4" s="313"/>
      <c r="CG4" s="313"/>
      <c r="CH4" s="313"/>
      <c r="CI4" s="313"/>
      <c r="CJ4" s="313"/>
      <c r="CK4" s="313"/>
      <c r="CL4" s="313"/>
      <c r="CM4" s="313"/>
      <c r="CN4" s="313"/>
    </row>
    <row r="5" spans="1:92" ht="14.25" customHeight="1" x14ac:dyDescent="0.35">
      <c r="A5" s="313"/>
      <c r="B5" s="313"/>
      <c r="C5" s="313"/>
      <c r="D5" s="313"/>
      <c r="E5" s="313"/>
      <c r="F5" s="313"/>
      <c r="G5" s="313"/>
      <c r="H5" s="313"/>
      <c r="I5" s="313"/>
      <c r="J5" s="313"/>
      <c r="K5" s="313"/>
      <c r="L5" s="313"/>
      <c r="M5" s="313"/>
      <c r="N5" s="313"/>
      <c r="O5" s="313"/>
      <c r="P5" s="313"/>
      <c r="Q5" s="313"/>
      <c r="R5" s="313"/>
      <c r="S5" s="313"/>
      <c r="T5" s="313"/>
      <c r="U5" s="313"/>
      <c r="V5" s="313"/>
      <c r="W5" s="313"/>
      <c r="X5" s="313"/>
      <c r="Y5" s="313"/>
      <c r="Z5" s="313"/>
      <c r="AA5" s="313"/>
      <c r="AB5" s="313"/>
      <c r="AC5" s="313"/>
      <c r="AD5" s="313"/>
      <c r="AE5" s="313"/>
      <c r="AF5" s="313"/>
      <c r="AG5" s="313"/>
      <c r="AH5" s="313"/>
      <c r="AI5" s="313"/>
      <c r="AJ5" s="313"/>
      <c r="AK5" s="313"/>
      <c r="AL5" s="313"/>
      <c r="AM5" s="313"/>
      <c r="AN5" s="313"/>
      <c r="AO5" s="313"/>
      <c r="AP5" s="313"/>
      <c r="AQ5" s="313"/>
      <c r="AR5" s="313"/>
      <c r="AS5" s="313"/>
      <c r="AT5" s="313"/>
      <c r="AU5" s="313"/>
      <c r="AV5" s="313"/>
      <c r="AW5" s="313"/>
      <c r="AX5" s="313"/>
      <c r="AY5" s="313"/>
      <c r="AZ5" s="313"/>
      <c r="BA5" s="313"/>
      <c r="BB5" s="313"/>
      <c r="BC5" s="313"/>
      <c r="BD5" s="313"/>
      <c r="BE5" s="313"/>
      <c r="BF5" s="313"/>
      <c r="BG5" s="313"/>
      <c r="BH5" s="313"/>
      <c r="BI5" s="313"/>
      <c r="BJ5" s="313"/>
      <c r="BK5" s="313"/>
      <c r="BL5" s="313"/>
      <c r="BM5" s="313"/>
      <c r="BN5" s="313"/>
      <c r="BO5" s="313"/>
      <c r="BP5" s="313"/>
      <c r="BQ5" s="313"/>
      <c r="BR5" s="313"/>
      <c r="BS5" s="313"/>
      <c r="BT5" s="313"/>
      <c r="BU5" s="313"/>
      <c r="BV5" s="313"/>
      <c r="BW5" s="313"/>
      <c r="BX5" s="313"/>
      <c r="BY5" s="313"/>
      <c r="BZ5" s="313"/>
      <c r="CA5" s="313"/>
      <c r="CB5" s="313"/>
      <c r="CC5" s="313"/>
      <c r="CD5" s="313"/>
      <c r="CE5" s="313"/>
      <c r="CF5" s="313"/>
      <c r="CG5" s="313"/>
      <c r="CH5" s="313"/>
      <c r="CI5" s="313"/>
      <c r="CJ5" s="313"/>
      <c r="CK5" s="313"/>
      <c r="CL5" s="313"/>
      <c r="CM5" s="313"/>
      <c r="CN5" s="313"/>
    </row>
    <row r="6" spans="1:92" ht="14.25" customHeight="1" x14ac:dyDescent="0.3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row>
    <row r="7" spans="1:92" ht="14.25" customHeight="1" x14ac:dyDescent="0.35"/>
    <row r="8" spans="1:92" ht="14.25" customHeight="1" x14ac:dyDescent="0.55000000000000004">
      <c r="G8" s="425" t="s">
        <v>0</v>
      </c>
      <c r="H8" s="425"/>
      <c r="I8" s="425"/>
      <c r="J8" s="425"/>
      <c r="K8" s="425"/>
      <c r="L8" s="425"/>
      <c r="M8" s="425"/>
      <c r="N8" s="425"/>
      <c r="O8" s="425"/>
      <c r="P8" s="425"/>
      <c r="Q8" s="425"/>
      <c r="R8" s="18"/>
      <c r="S8" s="426" t="s">
        <v>1</v>
      </c>
      <c r="T8" s="426"/>
      <c r="U8" s="426"/>
      <c r="V8" s="426"/>
      <c r="W8" s="426"/>
      <c r="X8" s="426"/>
      <c r="Y8" s="426"/>
      <c r="Z8" s="426"/>
      <c r="AA8" s="426"/>
      <c r="AB8" s="426"/>
    </row>
    <row r="9" spans="1:92" ht="14.25" customHeight="1" x14ac:dyDescent="0.55000000000000004">
      <c r="G9" s="17"/>
      <c r="H9" s="17"/>
      <c r="I9" s="17"/>
      <c r="J9" s="17"/>
      <c r="K9" s="17"/>
      <c r="L9" s="17"/>
      <c r="M9" s="17"/>
      <c r="N9" s="17"/>
      <c r="O9" s="17"/>
      <c r="P9" s="17"/>
      <c r="Q9" s="17"/>
      <c r="R9" s="19"/>
      <c r="S9" s="19"/>
      <c r="T9" s="19"/>
      <c r="U9" s="19"/>
      <c r="V9" s="19"/>
      <c r="W9" s="19"/>
      <c r="X9" s="19"/>
      <c r="Y9" s="19"/>
      <c r="Z9" s="19"/>
      <c r="AA9" s="19"/>
      <c r="AB9" s="19"/>
    </row>
    <row r="10" spans="1:92" ht="14.25" customHeight="1" x14ac:dyDescent="0.55000000000000004">
      <c r="G10" s="425" t="s">
        <v>2</v>
      </c>
      <c r="H10" s="425"/>
      <c r="I10" s="425"/>
      <c r="J10" s="425"/>
      <c r="K10" s="425"/>
      <c r="L10" s="425"/>
      <c r="M10" s="425"/>
      <c r="N10" s="425"/>
      <c r="O10" s="425"/>
      <c r="P10" s="425"/>
      <c r="Q10" s="425"/>
      <c r="R10" s="20"/>
      <c r="S10" s="426" t="s">
        <v>630</v>
      </c>
      <c r="T10" s="426"/>
      <c r="U10" s="426"/>
      <c r="V10" s="426"/>
      <c r="W10" s="426"/>
      <c r="X10" s="426"/>
      <c r="Y10" s="426"/>
      <c r="Z10" s="426"/>
      <c r="AA10" s="426"/>
      <c r="AB10" s="426"/>
    </row>
    <row r="11" spans="1:92" ht="14.25" customHeight="1" x14ac:dyDescent="0.35">
      <c r="G11" s="15"/>
      <c r="H11" s="15"/>
      <c r="I11" s="15"/>
      <c r="J11" s="15"/>
      <c r="K11" s="15"/>
      <c r="L11" s="15"/>
      <c r="M11" s="15"/>
      <c r="N11" s="15"/>
      <c r="O11" s="15"/>
      <c r="P11" s="15"/>
      <c r="Q11" s="15"/>
      <c r="R11" s="15"/>
      <c r="S11" s="15"/>
      <c r="T11" s="15"/>
      <c r="U11" s="15"/>
      <c r="V11" s="15"/>
      <c r="W11" s="15"/>
      <c r="X11" s="15"/>
      <c r="Y11" s="15"/>
      <c r="Z11" s="15"/>
      <c r="AA11" s="15"/>
      <c r="AB11" s="15"/>
      <c r="AO11" s="1" t="s">
        <v>10</v>
      </c>
    </row>
    <row r="12" spans="1:92" ht="14.25" customHeight="1" x14ac:dyDescent="0.35">
      <c r="G12" s="427" t="s">
        <v>3</v>
      </c>
      <c r="H12" s="427"/>
      <c r="I12" s="427"/>
      <c r="J12" s="427"/>
      <c r="K12" s="427"/>
      <c r="L12" s="427"/>
      <c r="M12" s="427"/>
      <c r="N12" s="427"/>
      <c r="O12" s="427"/>
      <c r="P12" s="427"/>
      <c r="Q12" s="427"/>
      <c r="R12" s="16"/>
      <c r="S12" s="428">
        <v>63212</v>
      </c>
      <c r="T12" s="428"/>
      <c r="U12" s="428"/>
      <c r="V12" s="428"/>
      <c r="W12" s="428"/>
      <c r="X12" s="428"/>
      <c r="Y12" s="428"/>
      <c r="Z12" s="428"/>
      <c r="AA12" s="428"/>
      <c r="AB12" s="428"/>
    </row>
    <row r="13" spans="1:92" ht="14.25" customHeight="1" x14ac:dyDescent="0.35">
      <c r="G13" s="15"/>
      <c r="H13" s="15"/>
      <c r="I13" s="15"/>
      <c r="J13" s="15"/>
      <c r="K13" s="15"/>
      <c r="L13" s="15"/>
      <c r="M13" s="15"/>
      <c r="N13" s="15"/>
      <c r="O13" s="15"/>
      <c r="P13" s="15"/>
      <c r="Q13" s="15"/>
      <c r="R13" s="15"/>
      <c r="S13" s="15"/>
      <c r="T13" s="15"/>
      <c r="U13" s="15"/>
      <c r="V13" s="15"/>
      <c r="W13" s="15"/>
      <c r="X13" s="15"/>
      <c r="Y13" s="15"/>
      <c r="Z13" s="15"/>
      <c r="AA13" s="15"/>
      <c r="AB13" s="15"/>
    </row>
    <row r="14" spans="1:92" ht="14.25" customHeight="1" x14ac:dyDescent="0.35">
      <c r="G14" s="444" t="s">
        <v>4</v>
      </c>
      <c r="H14" s="444"/>
      <c r="I14" s="444"/>
      <c r="J14" s="444"/>
      <c r="K14" s="444"/>
      <c r="L14" s="444"/>
      <c r="M14" s="444"/>
      <c r="N14" s="444"/>
      <c r="O14" s="444"/>
      <c r="P14" s="444"/>
      <c r="Q14" s="444"/>
      <c r="R14" s="16"/>
      <c r="S14" s="446" t="s">
        <v>5</v>
      </c>
      <c r="T14" s="446"/>
      <c r="U14" s="446"/>
      <c r="V14" s="446"/>
      <c r="W14" s="446"/>
      <c r="X14" s="446"/>
      <c r="Y14" s="446"/>
      <c r="Z14" s="446"/>
      <c r="AA14" s="446"/>
      <c r="AB14" s="446"/>
    </row>
    <row r="15" spans="1:92" ht="14.25" customHeight="1" x14ac:dyDescent="0.35">
      <c r="G15" s="15"/>
      <c r="H15" s="15"/>
      <c r="I15" s="15"/>
      <c r="J15" s="15"/>
      <c r="K15" s="15"/>
      <c r="L15" s="15"/>
      <c r="M15" s="15"/>
      <c r="N15" s="15"/>
      <c r="O15" s="15"/>
      <c r="P15" s="15"/>
      <c r="Q15" s="15"/>
      <c r="R15" s="15"/>
      <c r="S15" s="15"/>
      <c r="T15" s="15"/>
      <c r="U15" s="15"/>
      <c r="V15" s="15"/>
      <c r="W15" s="15"/>
      <c r="X15" s="15"/>
      <c r="Y15" s="15"/>
      <c r="Z15" s="15"/>
      <c r="AA15" s="15"/>
      <c r="AB15" s="15"/>
    </row>
    <row r="16" spans="1:92" ht="14.25" customHeight="1" x14ac:dyDescent="0.35">
      <c r="G16" s="444" t="s">
        <v>6</v>
      </c>
      <c r="H16" s="444"/>
      <c r="I16" s="444"/>
      <c r="J16" s="444"/>
      <c r="K16" s="444"/>
      <c r="L16" s="444"/>
      <c r="M16" s="444"/>
      <c r="N16" s="444"/>
      <c r="O16" s="444"/>
      <c r="P16" s="444"/>
      <c r="Q16" s="444"/>
      <c r="R16" s="16"/>
      <c r="S16" s="446" t="s">
        <v>631</v>
      </c>
      <c r="T16" s="446"/>
      <c r="U16" s="446"/>
      <c r="V16" s="446"/>
      <c r="W16" s="446"/>
      <c r="X16" s="446"/>
      <c r="Y16" s="446"/>
      <c r="Z16" s="446"/>
      <c r="AA16" s="446"/>
      <c r="AB16" s="446"/>
    </row>
    <row r="17" spans="1:92" ht="14.25" customHeight="1" x14ac:dyDescent="0.35">
      <c r="G17" s="15"/>
      <c r="H17" s="15"/>
      <c r="I17" s="15"/>
      <c r="J17" s="15"/>
      <c r="K17" s="15"/>
      <c r="L17" s="15"/>
      <c r="M17" s="15"/>
      <c r="N17" s="15"/>
      <c r="O17" s="15"/>
      <c r="P17" s="15"/>
      <c r="Q17" s="15"/>
      <c r="R17" s="15"/>
      <c r="S17" s="15"/>
      <c r="T17" s="15"/>
      <c r="U17" s="15"/>
      <c r="V17" s="15"/>
      <c r="W17" s="15"/>
      <c r="X17" s="15"/>
      <c r="Y17" s="15"/>
      <c r="Z17" s="15"/>
      <c r="AA17" s="15"/>
      <c r="AB17" s="15"/>
    </row>
    <row r="18" spans="1:92" ht="14.25" customHeight="1" x14ac:dyDescent="0.35">
      <c r="G18" s="444" t="s">
        <v>7</v>
      </c>
      <c r="H18" s="444"/>
      <c r="I18" s="444"/>
      <c r="J18" s="444"/>
      <c r="K18" s="444"/>
      <c r="L18" s="444"/>
      <c r="M18" s="444"/>
      <c r="N18" s="444"/>
      <c r="O18" s="444"/>
      <c r="P18" s="444"/>
      <c r="Q18" s="444"/>
      <c r="R18" s="16"/>
      <c r="S18" s="446" t="s">
        <v>8</v>
      </c>
      <c r="T18" s="446"/>
      <c r="U18" s="446"/>
      <c r="V18" s="446"/>
      <c r="W18" s="446"/>
      <c r="X18" s="446"/>
      <c r="Y18" s="446"/>
      <c r="Z18" s="446"/>
      <c r="AA18" s="446"/>
      <c r="AB18" s="446"/>
    </row>
    <row r="19" spans="1:92" ht="14.25" customHeight="1" x14ac:dyDescent="0.35">
      <c r="G19" s="15"/>
      <c r="H19" s="15"/>
      <c r="I19" s="15"/>
      <c r="J19" s="15"/>
      <c r="K19" s="15"/>
      <c r="L19" s="15"/>
      <c r="M19" s="15"/>
      <c r="N19" s="15"/>
      <c r="O19" s="15"/>
      <c r="P19" s="15"/>
      <c r="Q19" s="15"/>
      <c r="R19" s="15"/>
      <c r="S19" s="15"/>
      <c r="T19" s="15"/>
      <c r="U19" s="15"/>
      <c r="V19" s="15"/>
      <c r="W19" s="15"/>
      <c r="X19" s="15"/>
      <c r="Y19" s="15"/>
      <c r="Z19" s="15"/>
      <c r="AA19" s="15"/>
      <c r="AB19" s="15"/>
    </row>
    <row r="20" spans="1:92" ht="14.25" customHeight="1" x14ac:dyDescent="0.35">
      <c r="G20" s="444" t="s">
        <v>9</v>
      </c>
      <c r="H20" s="444"/>
      <c r="I20" s="444"/>
      <c r="J20" s="444"/>
      <c r="K20" s="444"/>
      <c r="L20" s="444"/>
      <c r="M20" s="444"/>
      <c r="N20" s="444"/>
      <c r="O20" s="444"/>
      <c r="P20" s="444"/>
      <c r="Q20" s="444"/>
      <c r="R20" s="16"/>
      <c r="S20" s="446" t="s">
        <v>632</v>
      </c>
      <c r="T20" s="446"/>
      <c r="U20" s="446"/>
      <c r="V20" s="446"/>
      <c r="W20" s="446"/>
      <c r="X20" s="446"/>
      <c r="Y20" s="446"/>
      <c r="Z20" s="446"/>
      <c r="AA20" s="446"/>
      <c r="AB20" s="446"/>
    </row>
    <row r="21" spans="1:92" ht="14.25" customHeight="1" x14ac:dyDescent="0.35"/>
    <row r="22" spans="1:92" ht="14.25" customHeight="1" x14ac:dyDescent="0.35">
      <c r="A22" s="313"/>
      <c r="B22" s="313"/>
      <c r="C22" s="313"/>
      <c r="D22" s="313"/>
      <c r="E22" s="313"/>
      <c r="F22" s="313"/>
      <c r="G22" s="313"/>
      <c r="H22" s="313"/>
      <c r="I22" s="313"/>
      <c r="J22" s="313"/>
      <c r="K22" s="313"/>
      <c r="L22" s="313"/>
      <c r="M22" s="313"/>
      <c r="N22" s="313"/>
      <c r="O22" s="313"/>
      <c r="P22" s="313"/>
      <c r="Q22" s="313"/>
      <c r="R22" s="313"/>
      <c r="S22" s="313"/>
      <c r="T22" s="313"/>
      <c r="U22" s="313"/>
      <c r="V22" s="313"/>
      <c r="W22" s="313"/>
      <c r="X22" s="313"/>
      <c r="Y22" s="313"/>
      <c r="Z22" s="313"/>
      <c r="AA22" s="313"/>
      <c r="AB22" s="313"/>
      <c r="AC22" s="313"/>
      <c r="AD22" s="313"/>
      <c r="AE22" s="313"/>
      <c r="AF22" s="313"/>
      <c r="AG22" s="313"/>
      <c r="AH22" s="313"/>
      <c r="AI22" s="313"/>
      <c r="AJ22" s="313"/>
      <c r="AK22" s="313"/>
      <c r="AL22" s="313"/>
      <c r="AM22" s="313"/>
      <c r="AN22" s="313"/>
      <c r="AO22" s="313"/>
      <c r="AP22" s="313"/>
      <c r="AQ22" s="313"/>
      <c r="AR22" s="313"/>
      <c r="AS22" s="313"/>
      <c r="AT22" s="313"/>
      <c r="AU22" s="313"/>
      <c r="AV22" s="313"/>
      <c r="AW22" s="313"/>
      <c r="AX22" s="313"/>
      <c r="AY22" s="313"/>
      <c r="AZ22" s="313"/>
      <c r="BA22" s="313"/>
      <c r="BB22" s="313"/>
      <c r="BC22" s="313"/>
      <c r="BD22" s="313"/>
      <c r="BE22" s="313"/>
      <c r="BF22" s="313"/>
      <c r="BG22" s="313"/>
      <c r="BH22" s="313"/>
      <c r="BI22" s="313"/>
      <c r="BJ22" s="313"/>
      <c r="BK22" s="313"/>
      <c r="BL22" s="313"/>
      <c r="BM22" s="313"/>
      <c r="BN22" s="313"/>
      <c r="BO22" s="313"/>
      <c r="BP22" s="313"/>
      <c r="BQ22" s="313"/>
      <c r="BR22" s="313"/>
      <c r="BS22" s="313"/>
      <c r="BT22" s="313"/>
      <c r="BU22" s="313"/>
      <c r="BV22" s="313"/>
      <c r="BW22" s="313"/>
      <c r="BX22" s="313"/>
      <c r="BY22" s="313"/>
      <c r="BZ22" s="313"/>
      <c r="CA22" s="313"/>
      <c r="CB22" s="313"/>
      <c r="CC22" s="313"/>
      <c r="CD22" s="313"/>
      <c r="CE22" s="313"/>
      <c r="CF22" s="313"/>
      <c r="CG22" s="313"/>
      <c r="CH22" s="313"/>
      <c r="CI22" s="313"/>
      <c r="CJ22" s="313"/>
      <c r="CK22" s="313"/>
      <c r="CL22" s="313"/>
      <c r="CM22" s="313"/>
      <c r="CN22" s="313"/>
    </row>
    <row r="23" spans="1:92" ht="14.25" customHeight="1" x14ac:dyDescent="0.35">
      <c r="A23" s="313"/>
      <c r="B23" s="313"/>
      <c r="C23" s="313"/>
      <c r="D23" s="313"/>
      <c r="E23" s="313"/>
      <c r="F23" s="313"/>
      <c r="G23" s="313"/>
      <c r="H23" s="313"/>
      <c r="I23" s="313"/>
      <c r="J23" s="313"/>
      <c r="K23" s="313"/>
      <c r="L23" s="313"/>
      <c r="M23" s="313"/>
      <c r="N23" s="313"/>
      <c r="O23" s="313"/>
      <c r="P23" s="313"/>
      <c r="Q23" s="313"/>
      <c r="R23" s="313"/>
      <c r="S23" s="313"/>
      <c r="T23" s="313"/>
      <c r="U23" s="313"/>
      <c r="V23" s="313"/>
      <c r="W23" s="313"/>
      <c r="X23" s="313"/>
      <c r="Y23" s="313"/>
      <c r="Z23" s="313"/>
      <c r="AA23" s="313"/>
      <c r="AB23" s="313"/>
      <c r="AC23" s="313"/>
      <c r="AD23" s="313"/>
      <c r="AE23" s="313"/>
      <c r="AF23" s="313"/>
      <c r="AG23" s="313"/>
      <c r="AH23" s="313"/>
      <c r="AI23" s="313"/>
      <c r="AJ23" s="313"/>
      <c r="AK23" s="313"/>
      <c r="AL23" s="313"/>
      <c r="AM23" s="313"/>
      <c r="AN23" s="313"/>
      <c r="AO23" s="313"/>
      <c r="AP23" s="313"/>
      <c r="AQ23" s="313"/>
      <c r="AR23" s="313"/>
      <c r="AS23" s="313"/>
      <c r="AT23" s="313"/>
      <c r="AU23" s="313"/>
      <c r="AV23" s="313"/>
      <c r="AW23" s="313"/>
      <c r="AX23" s="313"/>
      <c r="AY23" s="313"/>
      <c r="AZ23" s="313"/>
      <c r="BA23" s="313"/>
      <c r="BB23" s="313"/>
      <c r="BC23" s="313"/>
      <c r="BD23" s="313"/>
      <c r="BE23" s="313"/>
      <c r="BF23" s="313"/>
      <c r="BG23" s="313"/>
      <c r="BH23" s="313"/>
      <c r="BI23" s="313"/>
      <c r="BJ23" s="313"/>
      <c r="BK23" s="313"/>
      <c r="BL23" s="313"/>
      <c r="BM23" s="313"/>
      <c r="BN23" s="313"/>
      <c r="BO23" s="313"/>
      <c r="BP23" s="313"/>
      <c r="BQ23" s="313"/>
      <c r="BR23" s="313"/>
      <c r="BS23" s="313"/>
      <c r="BT23" s="313"/>
      <c r="BU23" s="313"/>
      <c r="BV23" s="313"/>
      <c r="BW23" s="313"/>
      <c r="BX23" s="313"/>
      <c r="BY23" s="313"/>
      <c r="BZ23" s="313"/>
      <c r="CA23" s="313"/>
      <c r="CB23" s="313"/>
      <c r="CC23" s="313"/>
      <c r="CD23" s="313"/>
      <c r="CE23" s="313"/>
      <c r="CF23" s="313"/>
      <c r="CG23" s="313"/>
      <c r="CH23" s="313"/>
      <c r="CI23" s="313"/>
      <c r="CJ23" s="313"/>
      <c r="CK23" s="313"/>
      <c r="CL23" s="313"/>
      <c r="CM23" s="313"/>
      <c r="CN23" s="313"/>
    </row>
    <row r="24" spans="1:92" ht="14.25" customHeight="1" x14ac:dyDescent="0.35"/>
    <row r="25" spans="1:92" ht="14.25" customHeight="1" x14ac:dyDescent="0.35">
      <c r="D25" s="432" t="s">
        <v>11</v>
      </c>
      <c r="E25" s="432"/>
      <c r="F25" s="432"/>
      <c r="G25" s="432"/>
      <c r="H25" s="432"/>
      <c r="I25" s="432"/>
      <c r="J25" s="432"/>
      <c r="K25" s="432"/>
      <c r="L25" s="432"/>
      <c r="M25" s="432"/>
      <c r="N25" s="432"/>
      <c r="O25" s="432"/>
      <c r="P25" s="432"/>
      <c r="Q25" s="432"/>
      <c r="R25" s="432"/>
      <c r="S25" s="3"/>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32" t="s">
        <v>15</v>
      </c>
      <c r="AW25" s="432"/>
      <c r="AX25" s="432"/>
      <c r="AY25" s="432"/>
      <c r="AZ25" s="432"/>
      <c r="BA25" s="432"/>
      <c r="BB25" s="432"/>
      <c r="BC25" s="432"/>
      <c r="BD25" s="432"/>
      <c r="BE25" s="432"/>
      <c r="BF25" s="432"/>
      <c r="BG25" s="432"/>
      <c r="BH25" s="432"/>
      <c r="BI25" s="432"/>
      <c r="BJ25" s="432"/>
      <c r="BK25" s="4"/>
      <c r="CA25" s="4"/>
      <c r="CB25" s="4"/>
      <c r="CC25" s="4"/>
      <c r="CD25" s="4"/>
      <c r="CE25" s="4"/>
      <c r="CF25" s="4"/>
      <c r="CG25" s="4"/>
      <c r="CH25" s="4"/>
      <c r="CI25" s="4"/>
    </row>
    <row r="26" spans="1:92" ht="14.25" customHeight="1" x14ac:dyDescent="0.35">
      <c r="D26" s="432"/>
      <c r="E26" s="432"/>
      <c r="F26" s="432"/>
      <c r="G26" s="432"/>
      <c r="H26" s="432"/>
      <c r="I26" s="432"/>
      <c r="J26" s="432"/>
      <c r="K26" s="432"/>
      <c r="L26" s="432"/>
      <c r="M26" s="432"/>
      <c r="N26" s="432"/>
      <c r="O26" s="432"/>
      <c r="P26" s="432"/>
      <c r="Q26" s="432"/>
      <c r="R26" s="432"/>
      <c r="S26" s="3"/>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32"/>
      <c r="AW26" s="432"/>
      <c r="AX26" s="432"/>
      <c r="AY26" s="432"/>
      <c r="AZ26" s="432"/>
      <c r="BA26" s="432"/>
      <c r="BB26" s="432"/>
      <c r="BC26" s="432"/>
      <c r="BD26" s="432"/>
      <c r="BE26" s="432"/>
      <c r="BF26" s="432"/>
      <c r="BG26" s="432"/>
      <c r="BH26" s="432"/>
      <c r="BI26" s="432"/>
      <c r="BJ26" s="432"/>
      <c r="BK26" s="4"/>
      <c r="CA26" s="4"/>
      <c r="CB26" s="4"/>
      <c r="CC26" s="4"/>
      <c r="CD26" s="4"/>
      <c r="CE26" s="4"/>
      <c r="CF26" s="4"/>
      <c r="CG26" s="4"/>
      <c r="CH26" s="4"/>
      <c r="CI26" s="4"/>
    </row>
    <row r="27" spans="1:92" ht="14.25" customHeight="1" x14ac:dyDescent="0.35">
      <c r="AV27" s="21"/>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3"/>
    </row>
    <row r="28" spans="1:92" ht="14.25" customHeight="1" x14ac:dyDescent="0.35">
      <c r="AV28" s="24"/>
      <c r="AW28" s="6"/>
      <c r="AX28" s="430" t="s">
        <v>12</v>
      </c>
      <c r="AY28" s="430"/>
      <c r="AZ28" s="430"/>
      <c r="BA28" s="430"/>
      <c r="BB28" s="430"/>
      <c r="BC28" s="430"/>
      <c r="BD28" s="430"/>
      <c r="BE28" s="430"/>
      <c r="BF28" s="430"/>
      <c r="BG28" s="430"/>
      <c r="BH28" s="430"/>
      <c r="BI28" s="430"/>
      <c r="BJ28" s="33"/>
      <c r="BK28" s="33"/>
      <c r="BL28" s="33"/>
      <c r="BM28" s="431">
        <v>1912</v>
      </c>
      <c r="BN28" s="431"/>
      <c r="BO28" s="431"/>
      <c r="BP28" s="431"/>
      <c r="BQ28" s="431"/>
      <c r="BR28" s="431"/>
      <c r="BS28" s="431"/>
      <c r="BT28" s="431"/>
      <c r="BU28" s="431"/>
      <c r="BV28" s="431"/>
      <c r="BW28" s="431"/>
      <c r="BX28" s="431"/>
      <c r="BY28" s="431"/>
      <c r="BZ28" s="431"/>
      <c r="CA28" s="431"/>
      <c r="CB28" s="431"/>
      <c r="CC28" s="33"/>
      <c r="CD28" s="6"/>
      <c r="CE28" s="6"/>
      <c r="CF28" s="6"/>
      <c r="CG28" s="6"/>
      <c r="CH28" s="6"/>
      <c r="CI28" s="6"/>
      <c r="CJ28" s="6"/>
      <c r="CK28" s="6"/>
      <c r="CL28" s="6"/>
      <c r="CM28" s="6"/>
      <c r="CN28" s="25"/>
    </row>
    <row r="29" spans="1:92" ht="14.25" customHeight="1" x14ac:dyDescent="0.35">
      <c r="AV29" s="24"/>
      <c r="AW29" s="6"/>
      <c r="AX29" s="33"/>
      <c r="AY29" s="33"/>
      <c r="AZ29" s="33"/>
      <c r="BA29" s="33"/>
      <c r="BB29" s="33"/>
      <c r="BC29" s="33"/>
      <c r="BD29" s="33"/>
      <c r="BE29" s="33"/>
      <c r="BF29" s="33"/>
      <c r="BG29" s="33"/>
      <c r="BH29" s="33"/>
      <c r="BI29" s="33"/>
      <c r="BJ29" s="33"/>
      <c r="BK29" s="33"/>
      <c r="BL29" s="33"/>
      <c r="BM29" s="431"/>
      <c r="BN29" s="431"/>
      <c r="BO29" s="431"/>
      <c r="BP29" s="431"/>
      <c r="BQ29" s="431"/>
      <c r="BR29" s="431"/>
      <c r="BS29" s="431"/>
      <c r="BT29" s="431"/>
      <c r="BU29" s="431"/>
      <c r="BV29" s="431"/>
      <c r="BW29" s="431"/>
      <c r="BX29" s="431"/>
      <c r="BY29" s="431"/>
      <c r="BZ29" s="431"/>
      <c r="CA29" s="431"/>
      <c r="CB29" s="431"/>
      <c r="CC29" s="33"/>
      <c r="CD29" s="6"/>
      <c r="CE29" s="6"/>
      <c r="CF29" s="6"/>
      <c r="CG29" s="6"/>
      <c r="CH29" s="6"/>
      <c r="CI29" s="6"/>
      <c r="CJ29" s="6"/>
      <c r="CK29" s="6"/>
      <c r="CL29" s="6"/>
      <c r="CM29" s="6"/>
      <c r="CN29" s="25"/>
    </row>
    <row r="30" spans="1:92" ht="14.25" customHeight="1" x14ac:dyDescent="0.35">
      <c r="AV30" s="24"/>
      <c r="AW30" s="6"/>
      <c r="AX30" s="33"/>
      <c r="AY30" s="33"/>
      <c r="AZ30" s="33"/>
      <c r="BA30" s="33"/>
      <c r="BB30" s="33"/>
      <c r="BC30" s="33"/>
      <c r="BD30" s="33"/>
      <c r="BE30" s="33"/>
      <c r="BF30" s="33"/>
      <c r="BG30" s="33"/>
      <c r="BH30" s="33"/>
      <c r="BI30" s="33"/>
      <c r="BJ30" s="33"/>
      <c r="BK30" s="33"/>
      <c r="BL30" s="33"/>
      <c r="BM30" s="431"/>
      <c r="BN30" s="431"/>
      <c r="BO30" s="431"/>
      <c r="BP30" s="431"/>
      <c r="BQ30" s="431"/>
      <c r="BR30" s="431"/>
      <c r="BS30" s="431"/>
      <c r="BT30" s="431"/>
      <c r="BU30" s="431"/>
      <c r="BV30" s="431"/>
      <c r="BW30" s="431"/>
      <c r="BX30" s="431"/>
      <c r="BY30" s="431"/>
      <c r="BZ30" s="431"/>
      <c r="CA30" s="431"/>
      <c r="CB30" s="431"/>
      <c r="CC30" s="33"/>
      <c r="CD30" s="6"/>
      <c r="CE30" s="6"/>
      <c r="CF30" s="6"/>
      <c r="CG30" s="6"/>
      <c r="CH30" s="6"/>
      <c r="CI30" s="6"/>
      <c r="CJ30" s="6"/>
      <c r="CK30" s="6"/>
      <c r="CL30" s="6"/>
      <c r="CM30" s="6"/>
      <c r="CN30" s="25"/>
    </row>
    <row r="31" spans="1:92" ht="14.25" customHeight="1" x14ac:dyDescent="0.35">
      <c r="AV31" s="24"/>
      <c r="AW31" s="6"/>
      <c r="AX31" s="33"/>
      <c r="AY31" s="33"/>
      <c r="AZ31" s="33"/>
      <c r="BA31" s="33"/>
      <c r="BB31" s="33"/>
      <c r="BC31" s="33"/>
      <c r="BD31" s="33"/>
      <c r="BE31" s="33"/>
      <c r="BF31" s="33"/>
      <c r="BG31" s="33"/>
      <c r="BH31" s="33"/>
      <c r="BI31" s="33"/>
      <c r="BJ31" s="33"/>
      <c r="BK31" s="33"/>
      <c r="BL31" s="33"/>
      <c r="BM31" s="431"/>
      <c r="BN31" s="431"/>
      <c r="BO31" s="431"/>
      <c r="BP31" s="431"/>
      <c r="BQ31" s="431"/>
      <c r="BR31" s="431"/>
      <c r="BS31" s="431"/>
      <c r="BT31" s="431"/>
      <c r="BU31" s="431"/>
      <c r="BV31" s="431"/>
      <c r="BW31" s="431"/>
      <c r="BX31" s="431"/>
      <c r="BY31" s="431"/>
      <c r="BZ31" s="431"/>
      <c r="CA31" s="431"/>
      <c r="CB31" s="431"/>
      <c r="CC31" s="33"/>
      <c r="CD31" s="6"/>
      <c r="CE31" s="6"/>
      <c r="CF31" s="6"/>
      <c r="CG31" s="6"/>
      <c r="CH31" s="6"/>
      <c r="CI31" s="6"/>
      <c r="CJ31" s="6"/>
      <c r="CK31" s="6"/>
      <c r="CL31" s="6"/>
      <c r="CM31" s="6"/>
      <c r="CN31" s="25"/>
    </row>
    <row r="32" spans="1:92" ht="14.25" customHeight="1" x14ac:dyDescent="0.35">
      <c r="AV32" s="24"/>
      <c r="AW32" s="6"/>
      <c r="AX32" s="34"/>
      <c r="AY32" s="34"/>
      <c r="AZ32" s="34"/>
      <c r="BA32" s="34"/>
      <c r="BB32" s="34"/>
      <c r="BC32" s="34"/>
      <c r="BD32" s="34"/>
      <c r="BE32" s="34"/>
      <c r="BF32" s="34"/>
      <c r="BG32" s="34"/>
      <c r="BH32" s="34"/>
      <c r="BI32" s="34"/>
      <c r="BJ32" s="33"/>
      <c r="BK32" s="33"/>
      <c r="BL32" s="33"/>
      <c r="BM32" s="34"/>
      <c r="BN32" s="34"/>
      <c r="BO32" s="34"/>
      <c r="BP32" s="34"/>
      <c r="BQ32" s="34"/>
      <c r="BR32" s="34"/>
      <c r="BS32" s="34"/>
      <c r="BT32" s="34"/>
      <c r="BU32" s="34"/>
      <c r="BV32" s="34"/>
      <c r="BW32" s="34"/>
      <c r="BX32" s="34"/>
      <c r="BY32" s="34"/>
      <c r="BZ32" s="34"/>
      <c r="CA32" s="34"/>
      <c r="CB32" s="34"/>
      <c r="CC32" s="34"/>
      <c r="CD32" s="6"/>
      <c r="CE32" s="6"/>
      <c r="CF32" s="6"/>
      <c r="CG32" s="6"/>
      <c r="CH32" s="6"/>
      <c r="CI32" s="6"/>
      <c r="CJ32" s="6"/>
      <c r="CK32" s="6"/>
      <c r="CL32" s="6"/>
      <c r="CM32" s="6"/>
      <c r="CN32" s="25"/>
    </row>
    <row r="33" spans="48:92" ht="14.25" customHeight="1" x14ac:dyDescent="0.35">
      <c r="AV33" s="24"/>
      <c r="AW33" s="6"/>
      <c r="AX33" s="430" t="s">
        <v>13</v>
      </c>
      <c r="AY33" s="430"/>
      <c r="AZ33" s="430"/>
      <c r="BA33" s="430"/>
      <c r="BB33" s="430"/>
      <c r="BC33" s="430"/>
      <c r="BD33" s="430"/>
      <c r="BE33" s="430"/>
      <c r="BF33" s="430"/>
      <c r="BG33" s="430"/>
      <c r="BH33" s="430"/>
      <c r="BI33" s="430"/>
      <c r="BJ33" s="33"/>
      <c r="BK33" s="33"/>
      <c r="BL33" s="33"/>
      <c r="BM33" s="443" t="s">
        <v>633</v>
      </c>
      <c r="BN33" s="443"/>
      <c r="BO33" s="443"/>
      <c r="BP33" s="443"/>
      <c r="BQ33" s="443"/>
      <c r="BR33" s="443"/>
      <c r="BS33" s="443"/>
      <c r="BT33" s="443"/>
      <c r="BU33" s="443"/>
      <c r="BV33" s="443"/>
      <c r="BW33" s="443"/>
      <c r="BX33" s="443"/>
      <c r="BY33" s="443"/>
      <c r="BZ33" s="443"/>
      <c r="CA33" s="443"/>
      <c r="CB33" s="443"/>
      <c r="CC33" s="443"/>
      <c r="CD33" s="6"/>
      <c r="CE33" s="6"/>
      <c r="CF33" s="6"/>
      <c r="CG33" s="6"/>
      <c r="CH33" s="6"/>
      <c r="CI33" s="6"/>
      <c r="CJ33" s="6"/>
      <c r="CK33" s="6"/>
      <c r="CL33" s="6"/>
      <c r="CM33" s="6"/>
      <c r="CN33" s="25"/>
    </row>
    <row r="34" spans="48:92" ht="14.25" customHeight="1" x14ac:dyDescent="0.35">
      <c r="AV34" s="24"/>
      <c r="AW34" s="6"/>
      <c r="AX34" s="35"/>
      <c r="AY34" s="35"/>
      <c r="AZ34" s="35"/>
      <c r="BA34" s="35"/>
      <c r="BB34" s="35"/>
      <c r="BC34" s="35"/>
      <c r="BD34" s="35"/>
      <c r="BE34" s="35"/>
      <c r="BF34" s="35"/>
      <c r="BG34" s="35"/>
      <c r="BH34" s="35"/>
      <c r="BI34" s="35"/>
      <c r="BJ34" s="33"/>
      <c r="BK34" s="33"/>
      <c r="BL34" s="33"/>
      <c r="BM34" s="443" t="s">
        <v>634</v>
      </c>
      <c r="BN34" s="443"/>
      <c r="BO34" s="443"/>
      <c r="BP34" s="443"/>
      <c r="BQ34" s="443"/>
      <c r="BR34" s="443"/>
      <c r="BS34" s="443"/>
      <c r="BT34" s="443"/>
      <c r="BU34" s="443"/>
      <c r="BV34" s="443"/>
      <c r="BW34" s="443"/>
      <c r="BX34" s="443"/>
      <c r="BY34" s="443"/>
      <c r="BZ34" s="443"/>
      <c r="CA34" s="443"/>
      <c r="CB34" s="443"/>
      <c r="CC34" s="443"/>
      <c r="CD34" s="6"/>
      <c r="CE34" s="6"/>
      <c r="CF34" s="6"/>
      <c r="CG34" s="6"/>
      <c r="CH34" s="6"/>
      <c r="CI34" s="6"/>
      <c r="CJ34" s="6"/>
      <c r="CK34" s="6"/>
      <c r="CL34" s="6"/>
      <c r="CM34" s="6"/>
      <c r="CN34" s="25"/>
    </row>
    <row r="35" spans="48:92" ht="14.25" customHeight="1" x14ac:dyDescent="0.35">
      <c r="AV35" s="24"/>
      <c r="AW35" s="6"/>
      <c r="AX35" s="35"/>
      <c r="AY35" s="35"/>
      <c r="AZ35" s="35"/>
      <c r="BA35" s="35"/>
      <c r="BB35" s="35"/>
      <c r="BC35" s="35"/>
      <c r="BD35" s="35"/>
      <c r="BE35" s="35"/>
      <c r="BF35" s="35"/>
      <c r="BG35" s="35"/>
      <c r="BH35" s="35"/>
      <c r="BI35" s="35"/>
      <c r="BJ35" s="33"/>
      <c r="BK35" s="33"/>
      <c r="BL35" s="33"/>
      <c r="BM35" s="443" t="s">
        <v>635</v>
      </c>
      <c r="BN35" s="443"/>
      <c r="BO35" s="443"/>
      <c r="BP35" s="443"/>
      <c r="BQ35" s="443"/>
      <c r="BR35" s="443"/>
      <c r="BS35" s="443"/>
      <c r="BT35" s="443"/>
      <c r="BU35" s="443"/>
      <c r="BV35" s="443"/>
      <c r="BW35" s="443"/>
      <c r="BX35" s="443"/>
      <c r="BY35" s="443"/>
      <c r="BZ35" s="443"/>
      <c r="CA35" s="443"/>
      <c r="CB35" s="443"/>
      <c r="CC35" s="443"/>
      <c r="CD35" s="6"/>
      <c r="CE35" s="6"/>
      <c r="CF35" s="6"/>
      <c r="CG35" s="6"/>
      <c r="CH35" s="6"/>
      <c r="CI35" s="6"/>
      <c r="CJ35" s="6"/>
      <c r="CK35" s="6"/>
      <c r="CL35" s="6"/>
      <c r="CM35" s="6"/>
      <c r="CN35" s="25"/>
    </row>
    <row r="36" spans="48:92" ht="14.25" customHeight="1" x14ac:dyDescent="0.35">
      <c r="AV36" s="24"/>
      <c r="AW36" s="6"/>
      <c r="AX36" s="35"/>
      <c r="AY36" s="35"/>
      <c r="AZ36" s="35"/>
      <c r="BA36" s="35"/>
      <c r="BB36" s="35"/>
      <c r="BC36" s="35"/>
      <c r="BD36" s="35"/>
      <c r="BE36" s="35"/>
      <c r="BF36" s="35"/>
      <c r="BG36" s="35"/>
      <c r="BH36" s="35"/>
      <c r="BI36" s="35"/>
      <c r="BJ36" s="33"/>
      <c r="BK36" s="33"/>
      <c r="BL36" s="33"/>
      <c r="BM36" s="443" t="s">
        <v>636</v>
      </c>
      <c r="BN36" s="443"/>
      <c r="BO36" s="443"/>
      <c r="BP36" s="443"/>
      <c r="BQ36" s="443"/>
      <c r="BR36" s="443"/>
      <c r="BS36" s="443"/>
      <c r="BT36" s="443"/>
      <c r="BU36" s="443"/>
      <c r="BV36" s="443"/>
      <c r="BW36" s="443"/>
      <c r="BX36" s="443"/>
      <c r="BY36" s="443"/>
      <c r="BZ36" s="443"/>
      <c r="CA36" s="443"/>
      <c r="CB36" s="443"/>
      <c r="CC36" s="443"/>
      <c r="CD36" s="6"/>
      <c r="CE36" s="6"/>
      <c r="CF36" s="6"/>
      <c r="CG36" s="6"/>
      <c r="CH36" s="6"/>
      <c r="CI36" s="6"/>
      <c r="CJ36" s="6"/>
      <c r="CK36" s="6"/>
      <c r="CL36" s="6"/>
      <c r="CM36" s="6"/>
      <c r="CN36" s="25"/>
    </row>
    <row r="37" spans="48:92" ht="14.25" customHeight="1" x14ac:dyDescent="0.35">
      <c r="AV37" s="24"/>
      <c r="AW37" s="6"/>
      <c r="AX37" s="35"/>
      <c r="AY37" s="35"/>
      <c r="AZ37" s="35"/>
      <c r="BA37" s="35"/>
      <c r="BB37" s="35"/>
      <c r="BC37" s="35"/>
      <c r="BD37" s="35"/>
      <c r="BE37" s="35"/>
      <c r="BF37" s="35"/>
      <c r="BG37" s="35"/>
      <c r="BH37" s="35"/>
      <c r="BI37" s="35"/>
      <c r="BJ37" s="33"/>
      <c r="BK37" s="33"/>
      <c r="BL37" s="33"/>
      <c r="BM37" s="443" t="s">
        <v>637</v>
      </c>
      <c r="BN37" s="443"/>
      <c r="BO37" s="443"/>
      <c r="BP37" s="443"/>
      <c r="BQ37" s="443"/>
      <c r="BR37" s="443"/>
      <c r="BS37" s="443"/>
      <c r="BT37" s="443"/>
      <c r="BU37" s="443"/>
      <c r="BV37" s="443"/>
      <c r="BW37" s="443"/>
      <c r="BX37" s="443"/>
      <c r="BY37" s="443"/>
      <c r="BZ37" s="443"/>
      <c r="CA37" s="443"/>
      <c r="CB37" s="443"/>
      <c r="CC37" s="443"/>
      <c r="CD37" s="6"/>
      <c r="CE37" s="6"/>
      <c r="CF37" s="6"/>
      <c r="CG37" s="6"/>
      <c r="CH37" s="6"/>
      <c r="CI37" s="6"/>
      <c r="CJ37" s="6"/>
      <c r="CK37" s="6"/>
      <c r="CL37" s="6"/>
      <c r="CM37" s="6"/>
      <c r="CN37" s="25"/>
    </row>
    <row r="38" spans="48:92" ht="14.25" customHeight="1" x14ac:dyDescent="0.35">
      <c r="AV38" s="24"/>
      <c r="AW38" s="6"/>
      <c r="AX38" s="35"/>
      <c r="AY38" s="35"/>
      <c r="AZ38" s="35"/>
      <c r="BA38" s="35"/>
      <c r="BB38" s="35"/>
      <c r="BC38" s="35"/>
      <c r="BD38" s="35"/>
      <c r="BE38" s="35"/>
      <c r="BF38" s="35"/>
      <c r="BG38" s="35"/>
      <c r="BH38" s="35"/>
      <c r="BI38" s="35"/>
      <c r="BJ38" s="33"/>
      <c r="BK38" s="33"/>
      <c r="BL38" s="33"/>
      <c r="BM38" s="443" t="s">
        <v>638</v>
      </c>
      <c r="BN38" s="443"/>
      <c r="BO38" s="443"/>
      <c r="BP38" s="443"/>
      <c r="BQ38" s="443"/>
      <c r="BR38" s="443"/>
      <c r="BS38" s="443"/>
      <c r="BT38" s="443"/>
      <c r="BU38" s="443"/>
      <c r="BV38" s="443"/>
      <c r="BW38" s="443"/>
      <c r="BX38" s="443"/>
      <c r="BY38" s="443"/>
      <c r="BZ38" s="443"/>
      <c r="CA38" s="443"/>
      <c r="CB38" s="443"/>
      <c r="CC38" s="443"/>
      <c r="CD38" s="6"/>
      <c r="CE38" s="6"/>
      <c r="CF38" s="6"/>
      <c r="CG38" s="6"/>
      <c r="CH38" s="6"/>
      <c r="CI38" s="6"/>
      <c r="CJ38" s="6"/>
      <c r="CK38" s="6"/>
      <c r="CL38" s="6"/>
      <c r="CM38" s="6"/>
      <c r="CN38" s="25"/>
    </row>
    <row r="39" spans="48:92" ht="14.25" customHeight="1" x14ac:dyDescent="0.35">
      <c r="AV39" s="24"/>
      <c r="AW39" s="6"/>
      <c r="AX39" s="35"/>
      <c r="AY39" s="35"/>
      <c r="AZ39" s="35"/>
      <c r="BA39" s="35"/>
      <c r="BB39" s="35"/>
      <c r="BC39" s="35"/>
      <c r="BD39" s="35"/>
      <c r="BE39" s="35"/>
      <c r="BF39" s="35"/>
      <c r="BG39" s="35"/>
      <c r="BH39" s="35"/>
      <c r="BI39" s="35"/>
      <c r="BJ39" s="33"/>
      <c r="BK39" s="33"/>
      <c r="BL39" s="33"/>
      <c r="BM39" s="443" t="s">
        <v>639</v>
      </c>
      <c r="BN39" s="443"/>
      <c r="BO39" s="443"/>
      <c r="BP39" s="443"/>
      <c r="BQ39" s="443"/>
      <c r="BR39" s="443"/>
      <c r="BS39" s="443"/>
      <c r="BT39" s="443"/>
      <c r="BU39" s="443"/>
      <c r="BV39" s="443"/>
      <c r="BW39" s="443"/>
      <c r="BX39" s="443"/>
      <c r="BY39" s="443"/>
      <c r="BZ39" s="443"/>
      <c r="CA39" s="443"/>
      <c r="CB39" s="443"/>
      <c r="CC39" s="443"/>
      <c r="CD39" s="6"/>
      <c r="CE39" s="6"/>
      <c r="CF39" s="6"/>
      <c r="CG39" s="6"/>
      <c r="CH39" s="6"/>
      <c r="CI39" s="6"/>
      <c r="CJ39" s="6"/>
      <c r="CK39" s="6"/>
      <c r="CL39" s="6"/>
      <c r="CM39" s="6"/>
      <c r="CN39" s="25"/>
    </row>
    <row r="40" spans="48:92" ht="14.25" customHeight="1" x14ac:dyDescent="0.35">
      <c r="AV40" s="24"/>
      <c r="AW40" s="6"/>
      <c r="AX40" s="36"/>
      <c r="AY40" s="36"/>
      <c r="AZ40" s="36"/>
      <c r="BA40" s="36"/>
      <c r="BB40" s="36"/>
      <c r="BC40" s="36"/>
      <c r="BD40" s="36"/>
      <c r="BE40" s="36"/>
      <c r="BF40" s="36"/>
      <c r="BG40" s="36"/>
      <c r="BH40" s="36"/>
      <c r="BI40" s="36"/>
      <c r="BJ40" s="33"/>
      <c r="BK40" s="33"/>
      <c r="BL40" s="33"/>
      <c r="BM40" s="442"/>
      <c r="BN40" s="442"/>
      <c r="BO40" s="442"/>
      <c r="BP40" s="442"/>
      <c r="BQ40" s="442"/>
      <c r="BR40" s="442"/>
      <c r="BS40" s="442"/>
      <c r="BT40" s="442"/>
      <c r="BU40" s="442"/>
      <c r="BV40" s="442"/>
      <c r="BW40" s="442"/>
      <c r="BX40" s="442"/>
      <c r="BY40" s="442"/>
      <c r="BZ40" s="442"/>
      <c r="CA40" s="442"/>
      <c r="CB40" s="442"/>
      <c r="CC40" s="442"/>
      <c r="CD40" s="6"/>
      <c r="CE40" s="6"/>
      <c r="CF40" s="6"/>
      <c r="CG40" s="6"/>
      <c r="CH40" s="6"/>
      <c r="CI40" s="6"/>
      <c r="CJ40" s="6"/>
      <c r="CK40" s="6"/>
      <c r="CL40" s="6"/>
      <c r="CM40" s="6"/>
      <c r="CN40" s="25"/>
    </row>
    <row r="41" spans="48:92" ht="14.25" customHeight="1" x14ac:dyDescent="0.35">
      <c r="AV41" s="24"/>
      <c r="AW41" s="6"/>
      <c r="AX41" s="430" t="s">
        <v>14</v>
      </c>
      <c r="AY41" s="430"/>
      <c r="AZ41" s="430"/>
      <c r="BA41" s="430"/>
      <c r="BB41" s="430"/>
      <c r="BC41" s="430"/>
      <c r="BD41" s="430"/>
      <c r="BE41" s="430"/>
      <c r="BF41" s="430"/>
      <c r="BG41" s="430"/>
      <c r="BH41" s="430"/>
      <c r="BI41" s="430"/>
      <c r="BJ41" s="33"/>
      <c r="BK41" s="33"/>
      <c r="BL41" s="33"/>
      <c r="BM41" s="445" t="s">
        <v>653</v>
      </c>
      <c r="BN41" s="445"/>
      <c r="BO41" s="445"/>
      <c r="BP41" s="445"/>
      <c r="BQ41" s="445"/>
      <c r="BR41" s="445"/>
      <c r="BS41" s="445"/>
      <c r="BT41" s="445"/>
      <c r="BU41" s="445"/>
      <c r="BV41" s="445"/>
      <c r="BW41" s="445"/>
      <c r="BX41" s="445"/>
      <c r="BY41" s="445"/>
      <c r="BZ41" s="445"/>
      <c r="CA41" s="445"/>
      <c r="CB41" s="445"/>
      <c r="CC41" s="33"/>
      <c r="CD41" s="6"/>
      <c r="CE41" s="6"/>
      <c r="CF41" s="6"/>
      <c r="CG41" s="6"/>
      <c r="CH41" s="6"/>
      <c r="CI41" s="6"/>
      <c r="CJ41" s="6"/>
      <c r="CK41" s="6"/>
      <c r="CL41" s="6"/>
      <c r="CM41" s="6"/>
      <c r="CN41" s="25"/>
    </row>
    <row r="42" spans="48:92" ht="14.25" customHeight="1" x14ac:dyDescent="0.35">
      <c r="AV42" s="24"/>
      <c r="AW42" s="6"/>
      <c r="AX42" s="35"/>
      <c r="AY42" s="35"/>
      <c r="AZ42" s="35"/>
      <c r="BA42" s="35"/>
      <c r="BB42" s="35"/>
      <c r="BC42" s="35"/>
      <c r="BD42" s="35"/>
      <c r="BE42" s="35"/>
      <c r="BF42" s="35"/>
      <c r="BG42" s="35"/>
      <c r="BH42" s="35"/>
      <c r="BI42" s="35"/>
      <c r="BJ42" s="33"/>
      <c r="BK42" s="33"/>
      <c r="BL42" s="33"/>
      <c r="BM42" s="445"/>
      <c r="BN42" s="445"/>
      <c r="BO42" s="445"/>
      <c r="BP42" s="445"/>
      <c r="BQ42" s="445"/>
      <c r="BR42" s="445"/>
      <c r="BS42" s="445"/>
      <c r="BT42" s="445"/>
      <c r="BU42" s="445"/>
      <c r="BV42" s="445"/>
      <c r="BW42" s="445"/>
      <c r="BX42" s="445"/>
      <c r="BY42" s="445"/>
      <c r="BZ42" s="445"/>
      <c r="CA42" s="445"/>
      <c r="CB42" s="445"/>
      <c r="CC42" s="33"/>
      <c r="CD42" s="6"/>
      <c r="CE42" s="6"/>
      <c r="CF42" s="6"/>
      <c r="CG42" s="6"/>
      <c r="CH42" s="6"/>
      <c r="CI42" s="6"/>
      <c r="CJ42" s="6"/>
      <c r="CK42" s="6"/>
      <c r="CL42" s="6"/>
      <c r="CM42" s="6"/>
      <c r="CN42" s="25"/>
    </row>
    <row r="43" spans="48:92" ht="14.25" customHeight="1" x14ac:dyDescent="0.35">
      <c r="AV43" s="24"/>
      <c r="AW43" s="6"/>
      <c r="AX43" s="33"/>
      <c r="AY43" s="33"/>
      <c r="AZ43" s="33"/>
      <c r="BA43" s="33"/>
      <c r="BB43" s="33"/>
      <c r="BC43" s="33"/>
      <c r="BD43" s="33"/>
      <c r="BE43" s="33"/>
      <c r="BF43" s="33"/>
      <c r="BG43" s="33"/>
      <c r="BH43" s="33"/>
      <c r="BI43" s="33"/>
      <c r="BJ43" s="33"/>
      <c r="BK43" s="33"/>
      <c r="BL43" s="33"/>
      <c r="BM43" s="130"/>
      <c r="BN43" s="130"/>
      <c r="BO43" s="130"/>
      <c r="BP43" s="130"/>
      <c r="BQ43" s="130"/>
      <c r="BR43" s="130"/>
      <c r="BS43" s="130"/>
      <c r="BT43" s="130"/>
      <c r="BU43" s="130"/>
      <c r="BV43" s="130"/>
      <c r="BW43" s="130"/>
      <c r="BX43" s="130"/>
      <c r="BY43" s="130"/>
      <c r="BZ43" s="130"/>
      <c r="CA43" s="130"/>
      <c r="CB43" s="130"/>
      <c r="CC43" s="33"/>
      <c r="CD43" s="6"/>
      <c r="CE43" s="6"/>
      <c r="CF43" s="6"/>
      <c r="CG43" s="6"/>
      <c r="CH43" s="6"/>
      <c r="CI43" s="6"/>
      <c r="CJ43" s="6"/>
      <c r="CK43" s="6"/>
      <c r="CL43" s="6"/>
      <c r="CM43" s="6"/>
      <c r="CN43" s="25"/>
    </row>
    <row r="44" spans="48:92" ht="14.25" customHeight="1" x14ac:dyDescent="0.35">
      <c r="AV44" s="24"/>
      <c r="AW44" s="6"/>
      <c r="AX44" s="33"/>
      <c r="AY44" s="33"/>
      <c r="AZ44" s="33"/>
      <c r="BA44" s="33"/>
      <c r="BB44" s="33"/>
      <c r="BC44" s="33"/>
      <c r="BD44" s="33"/>
      <c r="BE44" s="33"/>
      <c r="BF44" s="33"/>
      <c r="BG44" s="33"/>
      <c r="BH44" s="33"/>
      <c r="BI44" s="33"/>
      <c r="BJ44" s="33"/>
      <c r="BK44" s="33"/>
      <c r="BL44" s="33"/>
      <c r="BM44" s="129"/>
      <c r="BN44" s="129"/>
      <c r="BO44" s="129"/>
      <c r="BP44" s="129"/>
      <c r="BQ44" s="129"/>
      <c r="BR44" s="129"/>
      <c r="BS44" s="129"/>
      <c r="BT44" s="129"/>
      <c r="BU44" s="129"/>
      <c r="BV44" s="129"/>
      <c r="BW44" s="129"/>
      <c r="BX44" s="129"/>
      <c r="BY44" s="129"/>
      <c r="BZ44" s="129"/>
      <c r="CA44" s="129"/>
      <c r="CB44" s="129"/>
      <c r="CC44" s="33"/>
      <c r="CD44" s="6"/>
      <c r="CE44" s="6"/>
      <c r="CF44" s="6"/>
      <c r="CG44" s="6"/>
      <c r="CH44" s="6"/>
      <c r="CI44" s="6"/>
      <c r="CJ44" s="6"/>
      <c r="CK44" s="6"/>
      <c r="CL44" s="6"/>
      <c r="CM44" s="6"/>
      <c r="CN44" s="25"/>
    </row>
    <row r="45" spans="48:92" ht="14.25" customHeight="1" x14ac:dyDescent="0.35">
      <c r="AV45" s="24"/>
      <c r="AW45" s="6"/>
      <c r="AX45" s="430" t="s">
        <v>802</v>
      </c>
      <c r="AY45" s="430"/>
      <c r="AZ45" s="430"/>
      <c r="BA45" s="430"/>
      <c r="BB45" s="430"/>
      <c r="BC45" s="430"/>
      <c r="BD45" s="430"/>
      <c r="BE45" s="430"/>
      <c r="BF45" s="430"/>
      <c r="BG45" s="430"/>
      <c r="BH45" s="430"/>
      <c r="BI45" s="430"/>
      <c r="BJ45" s="33"/>
      <c r="BK45" s="33"/>
      <c r="BL45" s="33"/>
      <c r="BM45" s="443" t="s">
        <v>858</v>
      </c>
      <c r="BN45" s="443"/>
      <c r="BO45" s="443"/>
      <c r="BP45" s="443"/>
      <c r="BQ45" s="443"/>
      <c r="BR45" s="443"/>
      <c r="BS45" s="443"/>
      <c r="BT45" s="443"/>
      <c r="BU45" s="443"/>
      <c r="BV45" s="443"/>
      <c r="BW45" s="443"/>
      <c r="BX45" s="443"/>
      <c r="BY45" s="443"/>
      <c r="BZ45" s="443"/>
      <c r="CA45" s="443"/>
      <c r="CB45" s="443"/>
      <c r="CC45" s="443"/>
      <c r="CD45" s="6"/>
      <c r="CE45" s="6"/>
      <c r="CF45" s="6"/>
      <c r="CG45" s="6"/>
      <c r="CH45" s="6"/>
      <c r="CI45" s="6"/>
      <c r="CJ45" s="6"/>
      <c r="CK45" s="6"/>
      <c r="CL45" s="6"/>
      <c r="CM45" s="6"/>
      <c r="CN45" s="25"/>
    </row>
    <row r="46" spans="48:92" ht="14.25" customHeight="1" x14ac:dyDescent="0.35">
      <c r="AV46" s="24"/>
      <c r="AW46" s="6"/>
      <c r="AX46" s="33"/>
      <c r="AY46" s="33"/>
      <c r="AZ46" s="33"/>
      <c r="BA46" s="33"/>
      <c r="BB46" s="33"/>
      <c r="BC46" s="33"/>
      <c r="BD46" s="33"/>
      <c r="BE46" s="33"/>
      <c r="BF46" s="33"/>
      <c r="BG46" s="33"/>
      <c r="BH46" s="33"/>
      <c r="BI46" s="33"/>
      <c r="BJ46" s="33"/>
      <c r="BK46" s="33"/>
      <c r="BL46" s="33"/>
      <c r="BM46" s="106"/>
      <c r="BN46" s="106"/>
      <c r="BO46" s="106"/>
      <c r="BP46" s="106"/>
      <c r="BQ46" s="106"/>
      <c r="BR46" s="106"/>
      <c r="BS46" s="106"/>
      <c r="BT46" s="106"/>
      <c r="BU46" s="106"/>
      <c r="BV46" s="106"/>
      <c r="BW46" s="106"/>
      <c r="BX46" s="106"/>
      <c r="BY46" s="106"/>
      <c r="BZ46" s="106"/>
      <c r="CA46" s="106"/>
      <c r="CB46" s="106"/>
      <c r="CC46" s="33"/>
      <c r="CD46" s="6"/>
      <c r="CE46" s="6"/>
      <c r="CF46" s="6"/>
      <c r="CG46" s="6"/>
      <c r="CH46" s="6"/>
      <c r="CI46" s="6"/>
      <c r="CJ46" s="6"/>
      <c r="CK46" s="6"/>
      <c r="CL46" s="6"/>
      <c r="CM46" s="6"/>
      <c r="CN46" s="25"/>
    </row>
    <row r="47" spans="48:92" ht="14.25" customHeight="1" x14ac:dyDescent="0.35">
      <c r="AV47" s="26"/>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8"/>
    </row>
    <row r="48" spans="48:92" ht="14.25" customHeight="1" x14ac:dyDescent="0.35"/>
    <row r="49" spans="4:92" ht="14.25" customHeight="1" x14ac:dyDescent="0.35">
      <c r="D49" s="429" t="s">
        <v>16</v>
      </c>
      <c r="E49" s="429"/>
      <c r="F49" s="429"/>
      <c r="G49" s="429"/>
      <c r="H49" s="429"/>
      <c r="I49" s="429"/>
      <c r="J49" s="429"/>
      <c r="K49" s="429"/>
      <c r="L49" s="429"/>
      <c r="M49" s="429"/>
      <c r="N49" s="429"/>
      <c r="O49" s="429"/>
      <c r="P49" s="429"/>
      <c r="Q49" s="429"/>
      <c r="R49" s="429"/>
      <c r="S49" s="429"/>
      <c r="T49" s="429"/>
      <c r="U49" s="429"/>
      <c r="V49" s="429"/>
      <c r="W49" s="429"/>
      <c r="X49" s="429"/>
      <c r="Y49" s="429"/>
      <c r="Z49" s="429"/>
      <c r="AA49" s="429"/>
      <c r="AB49" s="429"/>
      <c r="AC49" s="429"/>
      <c r="AD49" s="429"/>
      <c r="AE49" s="429"/>
      <c r="AF49" s="429"/>
      <c r="AG49" s="429"/>
      <c r="AH49" s="429"/>
      <c r="AI49" s="429"/>
      <c r="AJ49" s="429"/>
      <c r="AK49" s="429"/>
      <c r="AL49" s="429"/>
      <c r="AM49" s="429"/>
      <c r="AN49" s="429"/>
      <c r="AO49" s="429"/>
      <c r="AP49" s="429"/>
      <c r="AQ49" s="429"/>
      <c r="AR49" s="429"/>
      <c r="AS49" s="429"/>
      <c r="AT49" s="429"/>
      <c r="AU49" s="429"/>
      <c r="AV49" s="429"/>
      <c r="AW49" s="429"/>
      <c r="AX49" s="429"/>
      <c r="AY49" s="429"/>
      <c r="AZ49" s="429"/>
      <c r="BA49" s="429"/>
      <c r="BB49" s="429"/>
      <c r="BC49" s="429"/>
      <c r="BD49" s="429"/>
      <c r="BE49" s="429"/>
      <c r="BF49" s="429"/>
      <c r="BG49" s="429"/>
      <c r="BH49" s="429"/>
      <c r="BI49" s="429"/>
      <c r="BJ49" s="429"/>
      <c r="BK49" s="429"/>
      <c r="BL49" s="429"/>
      <c r="BM49" s="429"/>
      <c r="BN49" s="429"/>
      <c r="BO49" s="429"/>
      <c r="BP49" s="429"/>
      <c r="BQ49" s="429"/>
      <c r="BR49" s="429"/>
      <c r="BS49" s="429"/>
      <c r="BT49" s="429"/>
      <c r="BU49" s="429"/>
      <c r="BV49" s="429"/>
      <c r="BW49" s="429"/>
      <c r="BX49" s="429"/>
      <c r="BY49" s="429"/>
      <c r="BZ49" s="429"/>
      <c r="CA49" s="429"/>
      <c r="CB49" s="429"/>
      <c r="CC49" s="429"/>
      <c r="CD49" s="429"/>
      <c r="CE49" s="429"/>
      <c r="CF49" s="429"/>
      <c r="CG49" s="429"/>
      <c r="CH49" s="429"/>
      <c r="CI49" s="429"/>
      <c r="CJ49" s="429"/>
      <c r="CK49" s="429"/>
      <c r="CL49" s="429"/>
      <c r="CM49" s="429"/>
      <c r="CN49" s="429"/>
    </row>
    <row r="50" spans="4:92" ht="14.25" customHeight="1" x14ac:dyDescent="0.35">
      <c r="D50" s="429"/>
      <c r="E50" s="429"/>
      <c r="F50" s="429"/>
      <c r="G50" s="429"/>
      <c r="H50" s="429"/>
      <c r="I50" s="429"/>
      <c r="J50" s="429"/>
      <c r="K50" s="429"/>
      <c r="L50" s="429"/>
      <c r="M50" s="429"/>
      <c r="N50" s="429"/>
      <c r="O50" s="429"/>
      <c r="P50" s="429"/>
      <c r="Q50" s="429"/>
      <c r="R50" s="429"/>
      <c r="S50" s="429"/>
      <c r="T50" s="429"/>
      <c r="U50" s="429"/>
      <c r="V50" s="429"/>
      <c r="W50" s="429"/>
      <c r="X50" s="429"/>
      <c r="Y50" s="429"/>
      <c r="Z50" s="429"/>
      <c r="AA50" s="429"/>
      <c r="AB50" s="429"/>
      <c r="AC50" s="429"/>
      <c r="AD50" s="429"/>
      <c r="AE50" s="429"/>
      <c r="AF50" s="429"/>
      <c r="AG50" s="429"/>
      <c r="AH50" s="429"/>
      <c r="AI50" s="429"/>
      <c r="AJ50" s="429"/>
      <c r="AK50" s="429"/>
      <c r="AL50" s="429"/>
      <c r="AM50" s="429"/>
      <c r="AN50" s="429"/>
      <c r="AO50" s="429"/>
      <c r="AP50" s="429"/>
      <c r="AQ50" s="429"/>
      <c r="AR50" s="429"/>
      <c r="AS50" s="429"/>
      <c r="AT50" s="429"/>
      <c r="AU50" s="429"/>
      <c r="AV50" s="429"/>
      <c r="AW50" s="429"/>
      <c r="AX50" s="429"/>
      <c r="AY50" s="429"/>
      <c r="AZ50" s="429"/>
      <c r="BA50" s="429"/>
      <c r="BB50" s="429"/>
      <c r="BC50" s="429"/>
      <c r="BD50" s="429"/>
      <c r="BE50" s="429"/>
      <c r="BF50" s="429"/>
      <c r="BG50" s="429"/>
      <c r="BH50" s="429"/>
      <c r="BI50" s="429"/>
      <c r="BJ50" s="429"/>
      <c r="BK50" s="429"/>
      <c r="BL50" s="429"/>
      <c r="BM50" s="429"/>
      <c r="BN50" s="429"/>
      <c r="BO50" s="429"/>
      <c r="BP50" s="429"/>
      <c r="BQ50" s="429"/>
      <c r="BR50" s="429"/>
      <c r="BS50" s="429"/>
      <c r="BT50" s="429"/>
      <c r="BU50" s="429"/>
      <c r="BV50" s="429"/>
      <c r="BW50" s="429"/>
      <c r="BX50" s="429"/>
      <c r="BY50" s="429"/>
      <c r="BZ50" s="429"/>
      <c r="CA50" s="429"/>
      <c r="CB50" s="429"/>
      <c r="CC50" s="429"/>
      <c r="CD50" s="429"/>
      <c r="CE50" s="429"/>
      <c r="CF50" s="429"/>
      <c r="CG50" s="429"/>
      <c r="CH50" s="429"/>
      <c r="CI50" s="429"/>
      <c r="CJ50" s="429"/>
      <c r="CK50" s="429"/>
      <c r="CL50" s="429"/>
      <c r="CM50" s="429"/>
      <c r="CN50" s="429"/>
    </row>
    <row r="51" spans="4:92" ht="14.25" customHeight="1" x14ac:dyDescent="0.35">
      <c r="I51" s="6"/>
      <c r="J51" s="30"/>
      <c r="K51" s="30"/>
      <c r="L51" s="30"/>
      <c r="M51" s="30"/>
      <c r="N51" s="30"/>
      <c r="O51" s="30"/>
      <c r="P51" s="30"/>
      <c r="Q51" s="30"/>
      <c r="R51" s="30"/>
      <c r="S51" s="30"/>
      <c r="T51" s="30"/>
      <c r="U51" s="30"/>
    </row>
    <row r="52" spans="4:92" ht="14.25" customHeight="1" x14ac:dyDescent="0.35">
      <c r="D52" s="21"/>
      <c r="E52" s="22"/>
      <c r="F52" s="22"/>
      <c r="G52" s="22"/>
      <c r="H52" s="22"/>
      <c r="I52" s="31"/>
      <c r="J52" s="31"/>
      <c r="K52" s="31"/>
      <c r="L52" s="31"/>
      <c r="M52" s="31"/>
      <c r="N52" s="31"/>
      <c r="O52" s="31"/>
      <c r="P52" s="31"/>
      <c r="Q52" s="31"/>
      <c r="R52" s="31"/>
      <c r="S52" s="31"/>
      <c r="T52" s="31"/>
      <c r="U52" s="31"/>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3"/>
      <c r="AV52" s="21"/>
      <c r="AW52" s="22"/>
      <c r="AX52" s="22"/>
      <c r="AY52" s="22"/>
      <c r="AZ52" s="22"/>
      <c r="BA52" s="22"/>
      <c r="BB52" s="22"/>
      <c r="BC52" s="22"/>
      <c r="BD52" s="22"/>
      <c r="BE52" s="22"/>
      <c r="BF52" s="22"/>
      <c r="BG52" s="22"/>
      <c r="BH52" s="22"/>
      <c r="BI52" s="22"/>
      <c r="BJ52" s="31"/>
      <c r="BK52" s="31"/>
      <c r="BL52" s="31"/>
      <c r="BM52" s="31"/>
      <c r="BN52" s="31"/>
      <c r="BO52" s="31"/>
      <c r="BP52" s="31"/>
      <c r="BQ52" s="31"/>
      <c r="BR52" s="31"/>
      <c r="BS52" s="31"/>
      <c r="BT52" s="31"/>
      <c r="BU52" s="31"/>
      <c r="BV52" s="22"/>
      <c r="BW52" s="22"/>
      <c r="BX52" s="22"/>
      <c r="BY52" s="22"/>
      <c r="BZ52" s="22"/>
      <c r="CA52" s="22"/>
      <c r="CB52" s="22"/>
      <c r="CC52" s="22"/>
      <c r="CD52" s="22"/>
      <c r="CE52" s="22"/>
      <c r="CF52" s="22"/>
      <c r="CG52" s="22"/>
      <c r="CH52" s="22"/>
      <c r="CI52" s="22"/>
      <c r="CJ52" s="22"/>
      <c r="CK52" s="22"/>
      <c r="CL52" s="22"/>
      <c r="CM52" s="22"/>
      <c r="CN52" s="23"/>
    </row>
    <row r="53" spans="4:92" ht="14.25" customHeight="1" x14ac:dyDescent="0.35">
      <c r="D53" s="24"/>
      <c r="E53" s="6"/>
      <c r="F53" s="6"/>
      <c r="G53" s="6"/>
      <c r="H53" s="6"/>
      <c r="I53" s="32" t="s">
        <v>17</v>
      </c>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25"/>
      <c r="AV53" s="24"/>
      <c r="AW53" s="6"/>
      <c r="AX53" s="6"/>
      <c r="AY53" s="6"/>
      <c r="AZ53" s="30" t="s">
        <v>19</v>
      </c>
      <c r="BA53" s="6"/>
      <c r="BB53" s="6"/>
      <c r="BC53" s="6"/>
      <c r="BD53" s="6"/>
      <c r="BE53" s="6"/>
      <c r="BF53" s="6"/>
      <c r="BG53" s="6"/>
      <c r="BH53" s="6"/>
      <c r="BI53" s="32"/>
      <c r="BJ53" s="32"/>
      <c r="BK53" s="32"/>
      <c r="BL53" s="32"/>
      <c r="BM53" s="32"/>
      <c r="BN53" s="32"/>
      <c r="BO53" s="32"/>
      <c r="BP53" s="32"/>
      <c r="BQ53" s="32"/>
      <c r="BR53" s="32"/>
      <c r="BS53" s="32"/>
      <c r="BT53" s="32"/>
      <c r="BU53" s="32"/>
      <c r="BV53" s="6"/>
      <c r="BW53" s="6"/>
      <c r="BX53" s="6"/>
      <c r="BY53" s="6"/>
      <c r="BZ53" s="6"/>
      <c r="CA53" s="6"/>
      <c r="CB53" s="6"/>
      <c r="CC53" s="6"/>
      <c r="CD53" s="6"/>
      <c r="CE53" s="6"/>
      <c r="CF53" s="6"/>
      <c r="CG53" s="6"/>
      <c r="CH53" s="6"/>
      <c r="CI53" s="6"/>
      <c r="CJ53" s="6"/>
      <c r="CK53" s="6"/>
      <c r="CL53" s="6"/>
      <c r="CM53" s="6"/>
      <c r="CN53" s="25"/>
    </row>
    <row r="54" spans="4:92" ht="14.25" customHeight="1" x14ac:dyDescent="0.35">
      <c r="D54" s="24"/>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25"/>
      <c r="AV54" s="24"/>
      <c r="AW54" s="6"/>
      <c r="AX54" s="433" t="s">
        <v>20</v>
      </c>
      <c r="AY54" s="433"/>
      <c r="AZ54" s="433"/>
      <c r="BA54" s="433"/>
      <c r="BB54" s="433"/>
      <c r="BC54" s="433"/>
      <c r="BD54" s="434" t="s">
        <v>640</v>
      </c>
      <c r="BE54" s="434"/>
      <c r="BF54" s="434"/>
      <c r="BG54" s="434"/>
      <c r="BH54" s="434"/>
      <c r="BI54" s="434"/>
      <c r="BJ54" s="434"/>
      <c r="BK54" s="434"/>
      <c r="BL54" s="434"/>
      <c r="BM54" s="434"/>
      <c r="BN54" s="434"/>
      <c r="BO54" s="434"/>
      <c r="BP54" s="434"/>
      <c r="BQ54" s="434"/>
      <c r="BR54" s="434"/>
      <c r="BS54" s="434"/>
      <c r="BT54" s="434"/>
      <c r="BU54" s="434"/>
      <c r="BV54" s="434"/>
      <c r="BW54" s="434"/>
      <c r="BX54" s="434"/>
      <c r="BY54" s="434"/>
      <c r="BZ54" s="434"/>
      <c r="CA54" s="434"/>
      <c r="CB54" s="434"/>
      <c r="CC54" s="434"/>
      <c r="CD54" s="434"/>
      <c r="CE54" s="434"/>
      <c r="CF54" s="6"/>
      <c r="CG54" s="6"/>
      <c r="CH54" s="6"/>
      <c r="CI54" s="6"/>
      <c r="CJ54" s="6"/>
      <c r="CK54" s="6"/>
      <c r="CL54" s="6"/>
      <c r="CM54" s="6"/>
      <c r="CN54" s="25"/>
    </row>
    <row r="55" spans="4:92" ht="14.25" customHeight="1" x14ac:dyDescent="0.35">
      <c r="D55" s="24"/>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25"/>
      <c r="AV55" s="24"/>
      <c r="AW55" s="6"/>
      <c r="AX55" s="433" t="s">
        <v>21</v>
      </c>
      <c r="AY55" s="433"/>
      <c r="AZ55" s="433"/>
      <c r="BA55" s="433"/>
      <c r="BB55" s="433"/>
      <c r="BC55" s="433"/>
      <c r="BD55" s="434" t="s">
        <v>641</v>
      </c>
      <c r="BE55" s="434"/>
      <c r="BF55" s="434"/>
      <c r="BG55" s="434"/>
      <c r="BH55" s="434"/>
      <c r="BI55" s="434"/>
      <c r="BJ55" s="434"/>
      <c r="BK55" s="434"/>
      <c r="BL55" s="434"/>
      <c r="BM55" s="434"/>
      <c r="BN55" s="434"/>
      <c r="BO55" s="434"/>
      <c r="BP55" s="434"/>
      <c r="BQ55" s="434"/>
      <c r="BR55" s="434"/>
      <c r="BS55" s="434"/>
      <c r="BT55" s="434"/>
      <c r="BU55" s="434"/>
      <c r="BV55" s="434"/>
      <c r="BW55" s="434"/>
      <c r="BX55" s="434"/>
      <c r="BY55" s="434"/>
      <c r="BZ55" s="434"/>
      <c r="CA55" s="434"/>
      <c r="CB55" s="434"/>
      <c r="CC55" s="434"/>
      <c r="CD55" s="434"/>
      <c r="CE55" s="434"/>
      <c r="CF55" s="6"/>
      <c r="CG55" s="6"/>
      <c r="CH55" s="6"/>
      <c r="CI55" s="6"/>
      <c r="CJ55" s="6"/>
      <c r="CK55" s="6"/>
      <c r="CL55" s="6"/>
      <c r="CM55" s="6"/>
      <c r="CN55" s="25"/>
    </row>
    <row r="56" spans="4:92" ht="14.25" customHeight="1" x14ac:dyDescent="0.35">
      <c r="D56" s="24"/>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25"/>
      <c r="AV56" s="24"/>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25"/>
    </row>
    <row r="57" spans="4:92" ht="14.25" customHeight="1" x14ac:dyDescent="0.35">
      <c r="D57" s="24"/>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25"/>
      <c r="AV57" s="24"/>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25"/>
    </row>
    <row r="58" spans="4:92" ht="14.25" customHeight="1" x14ac:dyDescent="0.35">
      <c r="D58" s="24"/>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25"/>
      <c r="AV58" s="24"/>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25"/>
    </row>
    <row r="59" spans="4:92" ht="14.25" customHeight="1" x14ac:dyDescent="0.35">
      <c r="D59" s="24"/>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25"/>
      <c r="AV59" s="24"/>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25"/>
    </row>
    <row r="60" spans="4:92" ht="14.25" customHeight="1" x14ac:dyDescent="0.35">
      <c r="D60" s="24"/>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25"/>
      <c r="AV60" s="24"/>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25"/>
    </row>
    <row r="61" spans="4:92" ht="14.25" customHeight="1" x14ac:dyDescent="0.35">
      <c r="D61" s="24"/>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25"/>
      <c r="AV61" s="24"/>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25"/>
    </row>
    <row r="62" spans="4:92" ht="14.25" customHeight="1" x14ac:dyDescent="0.35">
      <c r="D62" s="24"/>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25"/>
      <c r="AV62" s="24"/>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25"/>
    </row>
    <row r="63" spans="4:92" ht="14.25" customHeight="1" x14ac:dyDescent="0.35">
      <c r="D63" s="24"/>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25"/>
      <c r="AV63" s="24"/>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25"/>
    </row>
    <row r="64" spans="4:92" ht="14.25" customHeight="1" x14ac:dyDescent="0.35">
      <c r="D64" s="24"/>
      <c r="E64" s="6"/>
      <c r="F64" s="6"/>
      <c r="G64" s="6"/>
      <c r="H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25"/>
      <c r="AV64" s="24"/>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25"/>
    </row>
    <row r="65" spans="4:92" ht="14.25" customHeight="1" x14ac:dyDescent="0.35">
      <c r="D65" s="24"/>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25"/>
      <c r="AV65" s="24"/>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25"/>
    </row>
    <row r="66" spans="4:92" ht="14.25" customHeight="1" x14ac:dyDescent="0.35">
      <c r="D66" s="24"/>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25"/>
      <c r="AV66" s="24"/>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25"/>
    </row>
    <row r="67" spans="4:92" ht="14.25" customHeight="1" x14ac:dyDescent="0.35">
      <c r="D67" s="24"/>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25"/>
      <c r="AV67" s="24"/>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25"/>
    </row>
    <row r="68" spans="4:92" ht="14.25" customHeight="1" x14ac:dyDescent="0.35">
      <c r="D68" s="24"/>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25"/>
      <c r="AV68" s="24"/>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25"/>
    </row>
    <row r="69" spans="4:92" ht="14.25" customHeight="1" x14ac:dyDescent="0.35">
      <c r="D69" s="24"/>
      <c r="E69" s="6"/>
      <c r="F69" s="6"/>
      <c r="G69" s="6"/>
      <c r="H69" s="32" t="s">
        <v>18</v>
      </c>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25"/>
      <c r="AV69" s="24"/>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25"/>
    </row>
    <row r="70" spans="4:92" ht="14.25" customHeight="1" x14ac:dyDescent="0.35">
      <c r="D70" s="24"/>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25"/>
      <c r="AV70" s="24"/>
      <c r="AW70" s="6"/>
      <c r="AX70" s="6"/>
      <c r="AY70" s="6"/>
      <c r="AZ70" s="6"/>
      <c r="BA70" s="6"/>
      <c r="BB70" s="6"/>
      <c r="BC70" s="6"/>
      <c r="BD70" s="6"/>
      <c r="BE70" s="6"/>
      <c r="BF70" s="6"/>
      <c r="BG70" s="6"/>
      <c r="BH70" s="6"/>
      <c r="BI70" s="3"/>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25"/>
    </row>
    <row r="71" spans="4:92" ht="14.25" customHeight="1" x14ac:dyDescent="0.35">
      <c r="D71" s="24"/>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25"/>
      <c r="AV71" s="24"/>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25"/>
    </row>
    <row r="72" spans="4:92" ht="14.25" customHeight="1" x14ac:dyDescent="0.35">
      <c r="D72" s="24"/>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25"/>
      <c r="AV72" s="24"/>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25"/>
    </row>
    <row r="73" spans="4:92" ht="14.25" customHeight="1" x14ac:dyDescent="0.35">
      <c r="D73" s="24"/>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25"/>
      <c r="AV73" s="24"/>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25"/>
    </row>
    <row r="74" spans="4:92" ht="14.25" customHeight="1" x14ac:dyDescent="0.35">
      <c r="D74" s="24"/>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25"/>
      <c r="AV74" s="24"/>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25"/>
    </row>
    <row r="75" spans="4:92" ht="14.25" customHeight="1" x14ac:dyDescent="0.35">
      <c r="D75" s="24"/>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25"/>
      <c r="AV75" s="24"/>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25"/>
    </row>
    <row r="76" spans="4:92" ht="14.25" customHeight="1" x14ac:dyDescent="0.35">
      <c r="D76" s="24"/>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25"/>
      <c r="AV76" s="24"/>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25"/>
    </row>
    <row r="77" spans="4:92" ht="14.25" customHeight="1" x14ac:dyDescent="0.35">
      <c r="D77" s="24"/>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25"/>
      <c r="AV77" s="24"/>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25"/>
    </row>
    <row r="78" spans="4:92" ht="14.25" customHeight="1" x14ac:dyDescent="0.35">
      <c r="D78" s="24"/>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25"/>
      <c r="AV78" s="24"/>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25"/>
    </row>
    <row r="79" spans="4:92" ht="14.25" customHeight="1" x14ac:dyDescent="0.35">
      <c r="D79" s="24"/>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25"/>
      <c r="AV79" s="24"/>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25"/>
    </row>
    <row r="80" spans="4:92" ht="14.25" customHeight="1" x14ac:dyDescent="0.35">
      <c r="D80" s="24"/>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25"/>
      <c r="AV80" s="24"/>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25"/>
    </row>
    <row r="81" spans="4:92" ht="14.25" customHeight="1" x14ac:dyDescent="0.35">
      <c r="D81" s="24"/>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25"/>
      <c r="AV81" s="24"/>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25"/>
    </row>
    <row r="82" spans="4:92" ht="14.25" customHeight="1" x14ac:dyDescent="0.35">
      <c r="D82" s="26"/>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8"/>
      <c r="AV82" s="26"/>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8"/>
    </row>
    <row r="83" spans="4:92" ht="14.25" customHeight="1" x14ac:dyDescent="0.35">
      <c r="AO83" s="29"/>
      <c r="AP83" s="29"/>
      <c r="AQ83" s="29"/>
      <c r="AR83" s="29"/>
      <c r="AS83" s="29"/>
      <c r="AT83" s="29"/>
      <c r="AU83" s="29"/>
      <c r="AV83" s="29"/>
      <c r="AW83" s="29"/>
      <c r="AX83" s="29"/>
      <c r="AY83" s="29"/>
      <c r="AZ83" s="29"/>
      <c r="BA83" s="29"/>
      <c r="BB83" s="29"/>
      <c r="BC83" s="29"/>
      <c r="BD83" s="29"/>
      <c r="BE83" s="29"/>
      <c r="BF83" s="29"/>
      <c r="BG83" s="29"/>
      <c r="BH83" s="29"/>
      <c r="BI83" s="29"/>
      <c r="BJ83" s="29"/>
    </row>
    <row r="84" spans="4:92" ht="14.25" customHeight="1" x14ac:dyDescent="0.35">
      <c r="D84" s="429" t="s">
        <v>22</v>
      </c>
      <c r="E84" s="429"/>
      <c r="F84" s="429"/>
      <c r="G84" s="429"/>
      <c r="H84" s="429"/>
      <c r="I84" s="429"/>
      <c r="J84" s="429"/>
      <c r="K84" s="429"/>
      <c r="L84" s="429"/>
      <c r="M84" s="429"/>
      <c r="N84" s="429"/>
      <c r="O84" s="429"/>
      <c r="P84" s="429"/>
      <c r="Q84" s="429"/>
      <c r="R84" s="429"/>
      <c r="S84" s="429"/>
      <c r="T84" s="429"/>
      <c r="U84" s="429"/>
      <c r="V84" s="429"/>
      <c r="W84" s="429"/>
      <c r="X84" s="429"/>
      <c r="Y84" s="429"/>
      <c r="Z84" s="429"/>
      <c r="AA84" s="429"/>
      <c r="AB84" s="429"/>
      <c r="AC84" s="429"/>
      <c r="AD84" s="429"/>
      <c r="AE84" s="429"/>
      <c r="AF84" s="429"/>
      <c r="AG84" s="429"/>
      <c r="AH84" s="429"/>
      <c r="AI84" s="429"/>
      <c r="AJ84" s="429"/>
      <c r="AK84" s="429"/>
      <c r="AL84" s="429"/>
      <c r="AM84" s="429"/>
      <c r="AN84" s="429"/>
      <c r="AO84" s="429"/>
      <c r="AP84" s="429"/>
      <c r="AQ84" s="429"/>
      <c r="AR84" s="429"/>
      <c r="AS84" s="429"/>
      <c r="AT84" s="429"/>
      <c r="AU84" s="429"/>
      <c r="AV84" s="429"/>
      <c r="AW84" s="429"/>
      <c r="AX84" s="429"/>
      <c r="AY84" s="429"/>
      <c r="AZ84" s="429"/>
      <c r="BA84" s="429"/>
      <c r="BB84" s="429"/>
      <c r="BC84" s="429"/>
      <c r="BD84" s="429"/>
      <c r="BE84" s="429"/>
      <c r="BF84" s="429"/>
      <c r="BG84" s="429"/>
      <c r="BH84" s="429"/>
      <c r="BI84" s="429"/>
      <c r="BJ84" s="429"/>
      <c r="BK84" s="429"/>
      <c r="BL84" s="429"/>
      <c r="BM84" s="429"/>
      <c r="BN84" s="429"/>
      <c r="BO84" s="429"/>
      <c r="BP84" s="429"/>
      <c r="BQ84" s="429"/>
      <c r="BR84" s="429"/>
      <c r="BS84" s="429"/>
      <c r="BT84" s="429"/>
      <c r="BU84" s="429"/>
      <c r="BV84" s="429"/>
      <c r="BW84" s="429"/>
      <c r="BX84" s="429"/>
      <c r="BY84" s="429"/>
      <c r="BZ84" s="429"/>
      <c r="CA84" s="429"/>
      <c r="CB84" s="429"/>
      <c r="CC84" s="429"/>
      <c r="CD84" s="429"/>
      <c r="CE84" s="429"/>
      <c r="CF84" s="429"/>
      <c r="CG84" s="429"/>
      <c r="CH84" s="429"/>
      <c r="CI84" s="429"/>
      <c r="CJ84" s="429"/>
      <c r="CK84" s="429"/>
      <c r="CL84" s="429"/>
      <c r="CM84" s="429"/>
      <c r="CN84" s="429"/>
    </row>
    <row r="85" spans="4:92" ht="14.25" customHeight="1" x14ac:dyDescent="0.35">
      <c r="D85" s="429"/>
      <c r="E85" s="429"/>
      <c r="F85" s="429"/>
      <c r="G85" s="429"/>
      <c r="H85" s="429"/>
      <c r="I85" s="429"/>
      <c r="J85" s="429"/>
      <c r="K85" s="429"/>
      <c r="L85" s="429"/>
      <c r="M85" s="429"/>
      <c r="N85" s="429"/>
      <c r="O85" s="429"/>
      <c r="P85" s="429"/>
      <c r="Q85" s="429"/>
      <c r="R85" s="429"/>
      <c r="S85" s="429"/>
      <c r="T85" s="429"/>
      <c r="U85" s="429"/>
      <c r="V85" s="429"/>
      <c r="W85" s="429"/>
      <c r="X85" s="429"/>
      <c r="Y85" s="429"/>
      <c r="Z85" s="429"/>
      <c r="AA85" s="429"/>
      <c r="AB85" s="429"/>
      <c r="AC85" s="429"/>
      <c r="AD85" s="429"/>
      <c r="AE85" s="429"/>
      <c r="AF85" s="429"/>
      <c r="AG85" s="429"/>
      <c r="AH85" s="429"/>
      <c r="AI85" s="429"/>
      <c r="AJ85" s="429"/>
      <c r="AK85" s="429"/>
      <c r="AL85" s="429"/>
      <c r="AM85" s="429"/>
      <c r="AN85" s="429"/>
      <c r="AO85" s="429"/>
      <c r="AP85" s="429"/>
      <c r="AQ85" s="429"/>
      <c r="AR85" s="429"/>
      <c r="AS85" s="429"/>
      <c r="AT85" s="429"/>
      <c r="AU85" s="429"/>
      <c r="AV85" s="429"/>
      <c r="AW85" s="429"/>
      <c r="AX85" s="429"/>
      <c r="AY85" s="429"/>
      <c r="AZ85" s="429"/>
      <c r="BA85" s="429"/>
      <c r="BB85" s="429"/>
      <c r="BC85" s="429"/>
      <c r="BD85" s="429"/>
      <c r="BE85" s="429"/>
      <c r="BF85" s="429"/>
      <c r="BG85" s="429"/>
      <c r="BH85" s="429"/>
      <c r="BI85" s="429"/>
      <c r="BJ85" s="429"/>
      <c r="BK85" s="429"/>
      <c r="BL85" s="429"/>
      <c r="BM85" s="429"/>
      <c r="BN85" s="429"/>
      <c r="BO85" s="429"/>
      <c r="BP85" s="429"/>
      <c r="BQ85" s="429"/>
      <c r="BR85" s="429"/>
      <c r="BS85" s="429"/>
      <c r="BT85" s="429"/>
      <c r="BU85" s="429"/>
      <c r="BV85" s="429"/>
      <c r="BW85" s="429"/>
      <c r="BX85" s="429"/>
      <c r="BY85" s="429"/>
      <c r="BZ85" s="429"/>
      <c r="CA85" s="429"/>
      <c r="CB85" s="429"/>
      <c r="CC85" s="429"/>
      <c r="CD85" s="429"/>
      <c r="CE85" s="429"/>
      <c r="CF85" s="429"/>
      <c r="CG85" s="429"/>
      <c r="CH85" s="429"/>
      <c r="CI85" s="429"/>
      <c r="CJ85" s="429"/>
      <c r="CK85" s="429"/>
      <c r="CL85" s="429"/>
      <c r="CM85" s="429"/>
      <c r="CN85" s="429"/>
    </row>
    <row r="86" spans="4:92" ht="14.25" customHeight="1" x14ac:dyDescent="0.35"/>
    <row r="87" spans="4:92" ht="14.25" customHeight="1" x14ac:dyDescent="0.35">
      <c r="E87" s="256" t="s">
        <v>23</v>
      </c>
      <c r="F87" s="256"/>
      <c r="G87" s="256"/>
      <c r="H87" s="435" t="s">
        <v>24</v>
      </c>
      <c r="I87" s="436"/>
      <c r="J87" s="436"/>
      <c r="K87" s="436"/>
      <c r="L87" s="436"/>
      <c r="M87" s="436"/>
      <c r="N87" s="436"/>
      <c r="O87" s="436"/>
      <c r="P87" s="436"/>
      <c r="Q87" s="436"/>
      <c r="R87" s="436"/>
      <c r="S87" s="436"/>
      <c r="T87" s="436"/>
      <c r="U87" s="436"/>
      <c r="V87" s="436"/>
      <c r="W87" s="436"/>
      <c r="X87" s="436"/>
      <c r="Y87" s="436"/>
      <c r="Z87" s="436"/>
      <c r="AA87" s="436"/>
      <c r="AB87" s="436"/>
      <c r="AC87" s="436"/>
      <c r="AD87" s="436"/>
      <c r="AE87" s="436"/>
      <c r="AF87" s="436"/>
      <c r="AG87" s="436"/>
      <c r="AH87" s="436"/>
      <c r="AI87" s="436"/>
      <c r="AJ87" s="436"/>
      <c r="AK87" s="436"/>
      <c r="AL87" s="436"/>
      <c r="AM87" s="436"/>
      <c r="AN87" s="436"/>
      <c r="AO87" s="436"/>
      <c r="AP87" s="436"/>
      <c r="AQ87" s="436"/>
      <c r="AR87" s="436"/>
      <c r="AS87" s="436"/>
      <c r="AT87" s="436"/>
      <c r="AU87" s="436"/>
      <c r="AV87" s="437"/>
      <c r="AW87" s="441" t="s">
        <v>25</v>
      </c>
      <c r="AX87" s="441"/>
      <c r="AY87" s="441"/>
      <c r="AZ87" s="441"/>
      <c r="BA87" s="441"/>
      <c r="BB87" s="441"/>
      <c r="BC87" s="441"/>
      <c r="BD87" s="441"/>
      <c r="BE87" s="441"/>
      <c r="BF87" s="441"/>
      <c r="BG87" s="441"/>
      <c r="BH87" s="441"/>
      <c r="BI87" s="441"/>
      <c r="BJ87" s="441"/>
      <c r="BK87" s="441"/>
      <c r="BL87" s="441"/>
      <c r="BM87" s="441"/>
      <c r="BN87" s="441"/>
      <c r="BO87" s="441"/>
      <c r="BP87" s="441"/>
      <c r="BQ87" s="441"/>
      <c r="BR87" s="441"/>
      <c r="BS87" s="441"/>
      <c r="BT87" s="441"/>
      <c r="BU87" s="441"/>
      <c r="BV87" s="441"/>
      <c r="BW87" s="441"/>
      <c r="BX87" s="441"/>
      <c r="BY87" s="441"/>
      <c r="BZ87" s="441"/>
      <c r="CA87" s="441"/>
      <c r="CB87" s="441"/>
      <c r="CC87" s="441"/>
      <c r="CD87" s="441"/>
      <c r="CE87" s="441"/>
      <c r="CF87" s="441"/>
      <c r="CG87" s="441"/>
      <c r="CH87" s="441"/>
      <c r="CI87" s="441"/>
      <c r="CJ87" s="441"/>
      <c r="CK87" s="441"/>
      <c r="CL87" s="441"/>
      <c r="CM87" s="441"/>
      <c r="CN87" s="441"/>
    </row>
    <row r="88" spans="4:92" ht="14.25" customHeight="1" x14ac:dyDescent="0.35">
      <c r="E88" s="256"/>
      <c r="F88" s="256"/>
      <c r="G88" s="256"/>
      <c r="H88" s="438"/>
      <c r="I88" s="439"/>
      <c r="J88" s="439"/>
      <c r="K88" s="439"/>
      <c r="L88" s="439"/>
      <c r="M88" s="439"/>
      <c r="N88" s="439"/>
      <c r="O88" s="439"/>
      <c r="P88" s="439"/>
      <c r="Q88" s="439"/>
      <c r="R88" s="439"/>
      <c r="S88" s="439"/>
      <c r="T88" s="439"/>
      <c r="U88" s="439"/>
      <c r="V88" s="439"/>
      <c r="W88" s="439"/>
      <c r="X88" s="439"/>
      <c r="Y88" s="439"/>
      <c r="Z88" s="439"/>
      <c r="AA88" s="439"/>
      <c r="AB88" s="439"/>
      <c r="AC88" s="439"/>
      <c r="AD88" s="439"/>
      <c r="AE88" s="439"/>
      <c r="AF88" s="439"/>
      <c r="AG88" s="439"/>
      <c r="AH88" s="439"/>
      <c r="AI88" s="439"/>
      <c r="AJ88" s="439"/>
      <c r="AK88" s="439"/>
      <c r="AL88" s="439"/>
      <c r="AM88" s="439"/>
      <c r="AN88" s="439"/>
      <c r="AO88" s="439"/>
      <c r="AP88" s="439"/>
      <c r="AQ88" s="439"/>
      <c r="AR88" s="439"/>
      <c r="AS88" s="439"/>
      <c r="AT88" s="439"/>
      <c r="AU88" s="439"/>
      <c r="AV88" s="440"/>
      <c r="AW88" s="441"/>
      <c r="AX88" s="441"/>
      <c r="AY88" s="441"/>
      <c r="AZ88" s="441"/>
      <c r="BA88" s="441"/>
      <c r="BB88" s="441"/>
      <c r="BC88" s="441"/>
      <c r="BD88" s="441"/>
      <c r="BE88" s="441"/>
      <c r="BF88" s="441"/>
      <c r="BG88" s="441"/>
      <c r="BH88" s="441"/>
      <c r="BI88" s="441"/>
      <c r="BJ88" s="441"/>
      <c r="BK88" s="441"/>
      <c r="BL88" s="441"/>
      <c r="BM88" s="441"/>
      <c r="BN88" s="441"/>
      <c r="BO88" s="441"/>
      <c r="BP88" s="441"/>
      <c r="BQ88" s="441"/>
      <c r="BR88" s="441"/>
      <c r="BS88" s="441"/>
      <c r="BT88" s="441"/>
      <c r="BU88" s="441"/>
      <c r="BV88" s="441"/>
      <c r="BW88" s="441"/>
      <c r="BX88" s="441"/>
      <c r="BY88" s="441"/>
      <c r="BZ88" s="441"/>
      <c r="CA88" s="441"/>
      <c r="CB88" s="441"/>
      <c r="CC88" s="441"/>
      <c r="CD88" s="441"/>
      <c r="CE88" s="441"/>
      <c r="CF88" s="441"/>
      <c r="CG88" s="441"/>
      <c r="CH88" s="441"/>
      <c r="CI88" s="441"/>
      <c r="CJ88" s="441"/>
      <c r="CK88" s="441"/>
      <c r="CL88" s="441"/>
      <c r="CM88" s="441"/>
      <c r="CN88" s="441"/>
    </row>
    <row r="89" spans="4:92" ht="14.25" customHeight="1" x14ac:dyDescent="0.35">
      <c r="E89" s="422">
        <v>1</v>
      </c>
      <c r="F89" s="422"/>
      <c r="G89" s="422"/>
      <c r="H89" s="423" t="s">
        <v>726</v>
      </c>
      <c r="I89" s="424"/>
      <c r="J89" s="424"/>
      <c r="K89" s="424"/>
      <c r="L89" s="424"/>
      <c r="M89" s="424"/>
      <c r="N89" s="424"/>
      <c r="O89" s="424"/>
      <c r="P89" s="424"/>
      <c r="Q89" s="424"/>
      <c r="R89" s="424"/>
      <c r="S89" s="424"/>
      <c r="T89" s="424"/>
      <c r="U89" s="424"/>
      <c r="V89" s="424"/>
      <c r="W89" s="424"/>
      <c r="X89" s="424"/>
      <c r="Y89" s="424"/>
      <c r="Z89" s="424"/>
      <c r="AA89" s="424"/>
      <c r="AB89" s="424"/>
      <c r="AC89" s="424"/>
      <c r="AD89" s="424"/>
      <c r="AE89" s="424"/>
      <c r="AF89" s="424"/>
      <c r="AG89" s="424"/>
      <c r="AH89" s="424"/>
      <c r="AI89" s="424"/>
      <c r="AJ89" s="424"/>
      <c r="AK89" s="424"/>
      <c r="AL89" s="424"/>
      <c r="AM89" s="424"/>
      <c r="AN89" s="424"/>
      <c r="AO89" s="424"/>
      <c r="AP89" s="424"/>
      <c r="AQ89" s="424"/>
      <c r="AR89" s="424"/>
      <c r="AS89" s="424"/>
      <c r="AT89" s="424"/>
      <c r="AU89" s="424"/>
      <c r="AV89" s="424"/>
      <c r="AW89" s="291">
        <v>1967</v>
      </c>
      <c r="AX89" s="291"/>
      <c r="AY89" s="291"/>
      <c r="AZ89" s="291"/>
      <c r="BA89" s="291"/>
      <c r="BB89" s="291"/>
      <c r="BC89" s="291"/>
      <c r="BD89" s="291"/>
      <c r="BE89" s="291"/>
      <c r="BF89" s="291"/>
      <c r="BG89" s="291"/>
      <c r="BH89" s="291"/>
      <c r="BI89" s="291"/>
      <c r="BJ89" s="291"/>
      <c r="BK89" s="291"/>
      <c r="BL89" s="291"/>
      <c r="BM89" s="291"/>
      <c r="BN89" s="291"/>
      <c r="BO89" s="291"/>
      <c r="BP89" s="291"/>
      <c r="BQ89" s="291"/>
      <c r="BR89" s="291"/>
      <c r="BS89" s="291"/>
      <c r="BT89" s="291"/>
      <c r="BU89" s="291"/>
      <c r="BV89" s="291"/>
      <c r="BW89" s="291"/>
      <c r="BX89" s="291"/>
      <c r="BY89" s="291"/>
      <c r="BZ89" s="291"/>
      <c r="CA89" s="291"/>
      <c r="CB89" s="291"/>
      <c r="CC89" s="291"/>
      <c r="CD89" s="291"/>
      <c r="CE89" s="291"/>
      <c r="CF89" s="291"/>
      <c r="CG89" s="291"/>
      <c r="CH89" s="291"/>
      <c r="CI89" s="291"/>
      <c r="CJ89" s="291"/>
      <c r="CK89" s="291"/>
      <c r="CL89" s="291"/>
      <c r="CM89" s="291"/>
      <c r="CN89" s="291"/>
    </row>
    <row r="90" spans="4:92" ht="14.25" customHeight="1" x14ac:dyDescent="0.35">
      <c r="E90" s="422">
        <v>2</v>
      </c>
      <c r="F90" s="422"/>
      <c r="G90" s="422"/>
      <c r="H90" s="423" t="s">
        <v>727</v>
      </c>
      <c r="I90" s="424"/>
      <c r="J90" s="424"/>
      <c r="K90" s="424"/>
      <c r="L90" s="424"/>
      <c r="M90" s="424"/>
      <c r="N90" s="424"/>
      <c r="O90" s="424"/>
      <c r="P90" s="424"/>
      <c r="Q90" s="424"/>
      <c r="R90" s="424"/>
      <c r="S90" s="424"/>
      <c r="T90" s="424"/>
      <c r="U90" s="424"/>
      <c r="V90" s="424"/>
      <c r="W90" s="424"/>
      <c r="X90" s="424"/>
      <c r="Y90" s="424"/>
      <c r="Z90" s="424"/>
      <c r="AA90" s="424"/>
      <c r="AB90" s="424"/>
      <c r="AC90" s="424"/>
      <c r="AD90" s="424"/>
      <c r="AE90" s="424"/>
      <c r="AF90" s="424"/>
      <c r="AG90" s="424"/>
      <c r="AH90" s="424"/>
      <c r="AI90" s="424"/>
      <c r="AJ90" s="424"/>
      <c r="AK90" s="424"/>
      <c r="AL90" s="424"/>
      <c r="AM90" s="424"/>
      <c r="AN90" s="424"/>
      <c r="AO90" s="424"/>
      <c r="AP90" s="424"/>
      <c r="AQ90" s="424"/>
      <c r="AR90" s="424"/>
      <c r="AS90" s="424"/>
      <c r="AT90" s="424"/>
      <c r="AU90" s="424"/>
      <c r="AV90" s="424"/>
      <c r="AW90" s="291"/>
      <c r="AX90" s="291"/>
      <c r="AY90" s="291"/>
      <c r="AZ90" s="291"/>
      <c r="BA90" s="291"/>
      <c r="BB90" s="291"/>
      <c r="BC90" s="291"/>
      <c r="BD90" s="291"/>
      <c r="BE90" s="291"/>
      <c r="BF90" s="291"/>
      <c r="BG90" s="291"/>
      <c r="BH90" s="291"/>
      <c r="BI90" s="291"/>
      <c r="BJ90" s="291"/>
      <c r="BK90" s="291"/>
      <c r="BL90" s="291"/>
      <c r="BM90" s="291"/>
      <c r="BN90" s="291"/>
      <c r="BO90" s="291"/>
      <c r="BP90" s="291"/>
      <c r="BQ90" s="291"/>
      <c r="BR90" s="291"/>
      <c r="BS90" s="291"/>
      <c r="BT90" s="291"/>
      <c r="BU90" s="291"/>
      <c r="BV90" s="291"/>
      <c r="BW90" s="291"/>
      <c r="BX90" s="291"/>
      <c r="BY90" s="291"/>
      <c r="BZ90" s="291"/>
      <c r="CA90" s="291"/>
      <c r="CB90" s="291"/>
      <c r="CC90" s="291"/>
      <c r="CD90" s="291"/>
      <c r="CE90" s="291"/>
      <c r="CF90" s="291"/>
      <c r="CG90" s="291"/>
      <c r="CH90" s="291"/>
      <c r="CI90" s="291"/>
      <c r="CJ90" s="291"/>
      <c r="CK90" s="291"/>
      <c r="CL90" s="291"/>
      <c r="CM90" s="291"/>
      <c r="CN90" s="291"/>
    </row>
    <row r="91" spans="4:92" ht="14.25" customHeight="1" x14ac:dyDescent="0.35">
      <c r="E91" s="422">
        <v>3</v>
      </c>
      <c r="F91" s="422"/>
      <c r="G91" s="422"/>
      <c r="H91" s="423" t="s">
        <v>728</v>
      </c>
      <c r="I91" s="424"/>
      <c r="J91" s="424"/>
      <c r="K91" s="424"/>
      <c r="L91" s="424"/>
      <c r="M91" s="424"/>
      <c r="N91" s="424"/>
      <c r="O91" s="424"/>
      <c r="P91" s="424"/>
      <c r="Q91" s="424"/>
      <c r="R91" s="424"/>
      <c r="S91" s="424"/>
      <c r="T91" s="424"/>
      <c r="U91" s="424"/>
      <c r="V91" s="424"/>
      <c r="W91" s="424"/>
      <c r="X91" s="424"/>
      <c r="Y91" s="424"/>
      <c r="Z91" s="424"/>
      <c r="AA91" s="424"/>
      <c r="AB91" s="424"/>
      <c r="AC91" s="424"/>
      <c r="AD91" s="424"/>
      <c r="AE91" s="424"/>
      <c r="AF91" s="424"/>
      <c r="AG91" s="424"/>
      <c r="AH91" s="424"/>
      <c r="AI91" s="424"/>
      <c r="AJ91" s="424"/>
      <c r="AK91" s="424"/>
      <c r="AL91" s="424"/>
      <c r="AM91" s="424"/>
      <c r="AN91" s="424"/>
      <c r="AO91" s="424"/>
      <c r="AP91" s="424"/>
      <c r="AQ91" s="424"/>
      <c r="AR91" s="424"/>
      <c r="AS91" s="424"/>
      <c r="AT91" s="424"/>
      <c r="AU91" s="424"/>
      <c r="AV91" s="424"/>
      <c r="AW91" s="291"/>
      <c r="AX91" s="291"/>
      <c r="AY91" s="291"/>
      <c r="AZ91" s="291"/>
      <c r="BA91" s="291"/>
      <c r="BB91" s="291"/>
      <c r="BC91" s="291"/>
      <c r="BD91" s="291"/>
      <c r="BE91" s="291"/>
      <c r="BF91" s="291"/>
      <c r="BG91" s="291"/>
      <c r="BH91" s="291"/>
      <c r="BI91" s="291"/>
      <c r="BJ91" s="291"/>
      <c r="BK91" s="291"/>
      <c r="BL91" s="291"/>
      <c r="BM91" s="291"/>
      <c r="BN91" s="291"/>
      <c r="BO91" s="291"/>
      <c r="BP91" s="291"/>
      <c r="BQ91" s="291"/>
      <c r="BR91" s="291"/>
      <c r="BS91" s="291"/>
      <c r="BT91" s="291"/>
      <c r="BU91" s="291"/>
      <c r="BV91" s="291"/>
      <c r="BW91" s="291"/>
      <c r="BX91" s="291"/>
      <c r="BY91" s="291"/>
      <c r="BZ91" s="291"/>
      <c r="CA91" s="291"/>
      <c r="CB91" s="291"/>
      <c r="CC91" s="291"/>
      <c r="CD91" s="291"/>
      <c r="CE91" s="291"/>
      <c r="CF91" s="291"/>
      <c r="CG91" s="291"/>
      <c r="CH91" s="291"/>
      <c r="CI91" s="291"/>
      <c r="CJ91" s="291"/>
      <c r="CK91" s="291"/>
      <c r="CL91" s="291"/>
      <c r="CM91" s="291"/>
      <c r="CN91" s="291"/>
    </row>
    <row r="92" spans="4:92" ht="14.25" customHeight="1" x14ac:dyDescent="0.35">
      <c r="E92" s="422">
        <v>4</v>
      </c>
      <c r="F92" s="422"/>
      <c r="G92" s="422"/>
      <c r="H92" s="423" t="s">
        <v>729</v>
      </c>
      <c r="I92" s="424"/>
      <c r="J92" s="424"/>
      <c r="K92" s="424"/>
      <c r="L92" s="424"/>
      <c r="M92" s="424"/>
      <c r="N92" s="424"/>
      <c r="O92" s="424"/>
      <c r="P92" s="424"/>
      <c r="Q92" s="424"/>
      <c r="R92" s="424"/>
      <c r="S92" s="424"/>
      <c r="T92" s="424"/>
      <c r="U92" s="424"/>
      <c r="V92" s="424"/>
      <c r="W92" s="424"/>
      <c r="X92" s="424"/>
      <c r="Y92" s="424"/>
      <c r="Z92" s="424"/>
      <c r="AA92" s="424"/>
      <c r="AB92" s="424"/>
      <c r="AC92" s="424"/>
      <c r="AD92" s="424"/>
      <c r="AE92" s="424"/>
      <c r="AF92" s="424"/>
      <c r="AG92" s="424"/>
      <c r="AH92" s="424"/>
      <c r="AI92" s="424"/>
      <c r="AJ92" s="424"/>
      <c r="AK92" s="424"/>
      <c r="AL92" s="424"/>
      <c r="AM92" s="424"/>
      <c r="AN92" s="424"/>
      <c r="AO92" s="424"/>
      <c r="AP92" s="424"/>
      <c r="AQ92" s="424"/>
      <c r="AR92" s="424"/>
      <c r="AS92" s="424"/>
      <c r="AT92" s="424"/>
      <c r="AU92" s="424"/>
      <c r="AV92" s="424"/>
      <c r="AW92" s="291"/>
      <c r="AX92" s="291"/>
      <c r="AY92" s="291"/>
      <c r="AZ92" s="291"/>
      <c r="BA92" s="291"/>
      <c r="BB92" s="291"/>
      <c r="BC92" s="291"/>
      <c r="BD92" s="291"/>
      <c r="BE92" s="291"/>
      <c r="BF92" s="291"/>
      <c r="BG92" s="291"/>
      <c r="BH92" s="291"/>
      <c r="BI92" s="291"/>
      <c r="BJ92" s="291"/>
      <c r="BK92" s="291"/>
      <c r="BL92" s="291"/>
      <c r="BM92" s="291"/>
      <c r="BN92" s="291"/>
      <c r="BO92" s="291"/>
      <c r="BP92" s="291"/>
      <c r="BQ92" s="291"/>
      <c r="BR92" s="291"/>
      <c r="BS92" s="291"/>
      <c r="BT92" s="291"/>
      <c r="BU92" s="291"/>
      <c r="BV92" s="291"/>
      <c r="BW92" s="291"/>
      <c r="BX92" s="291"/>
      <c r="BY92" s="291"/>
      <c r="BZ92" s="291"/>
      <c r="CA92" s="291"/>
      <c r="CB92" s="291"/>
      <c r="CC92" s="291"/>
      <c r="CD92" s="291"/>
      <c r="CE92" s="291"/>
      <c r="CF92" s="291"/>
      <c r="CG92" s="291"/>
      <c r="CH92" s="291"/>
      <c r="CI92" s="291"/>
      <c r="CJ92" s="291"/>
      <c r="CK92" s="291"/>
      <c r="CL92" s="291"/>
      <c r="CM92" s="291"/>
      <c r="CN92" s="291"/>
    </row>
    <row r="93" spans="4:92" ht="14.25" customHeight="1" x14ac:dyDescent="0.35">
      <c r="E93" s="422">
        <v>5</v>
      </c>
      <c r="F93" s="422"/>
      <c r="G93" s="422"/>
      <c r="H93" s="423" t="s">
        <v>730</v>
      </c>
      <c r="I93" s="424"/>
      <c r="J93" s="424"/>
      <c r="K93" s="424"/>
      <c r="L93" s="424"/>
      <c r="M93" s="424"/>
      <c r="N93" s="424"/>
      <c r="O93" s="424"/>
      <c r="P93" s="424"/>
      <c r="Q93" s="424"/>
      <c r="R93" s="424"/>
      <c r="S93" s="424"/>
      <c r="T93" s="424"/>
      <c r="U93" s="424"/>
      <c r="V93" s="424"/>
      <c r="W93" s="424"/>
      <c r="X93" s="424"/>
      <c r="Y93" s="424"/>
      <c r="Z93" s="424"/>
      <c r="AA93" s="424"/>
      <c r="AB93" s="424"/>
      <c r="AC93" s="424"/>
      <c r="AD93" s="424"/>
      <c r="AE93" s="424"/>
      <c r="AF93" s="424"/>
      <c r="AG93" s="424"/>
      <c r="AH93" s="424"/>
      <c r="AI93" s="424"/>
      <c r="AJ93" s="424"/>
      <c r="AK93" s="424"/>
      <c r="AL93" s="424"/>
      <c r="AM93" s="424"/>
      <c r="AN93" s="424"/>
      <c r="AO93" s="424"/>
      <c r="AP93" s="424"/>
      <c r="AQ93" s="424"/>
      <c r="AR93" s="424"/>
      <c r="AS93" s="424"/>
      <c r="AT93" s="424"/>
      <c r="AU93" s="424"/>
      <c r="AV93" s="424"/>
      <c r="AW93" s="291"/>
      <c r="AX93" s="291"/>
      <c r="AY93" s="291"/>
      <c r="AZ93" s="291"/>
      <c r="BA93" s="291"/>
      <c r="BB93" s="291"/>
      <c r="BC93" s="291"/>
      <c r="BD93" s="291"/>
      <c r="BE93" s="291"/>
      <c r="BF93" s="291"/>
      <c r="BG93" s="291"/>
      <c r="BH93" s="291"/>
      <c r="BI93" s="291"/>
      <c r="BJ93" s="291"/>
      <c r="BK93" s="291"/>
      <c r="BL93" s="291"/>
      <c r="BM93" s="291"/>
      <c r="BN93" s="291"/>
      <c r="BO93" s="291"/>
      <c r="BP93" s="291"/>
      <c r="BQ93" s="291"/>
      <c r="BR93" s="291"/>
      <c r="BS93" s="291"/>
      <c r="BT93" s="291"/>
      <c r="BU93" s="291"/>
      <c r="BV93" s="291"/>
      <c r="BW93" s="291"/>
      <c r="BX93" s="291"/>
      <c r="BY93" s="291"/>
      <c r="BZ93" s="291"/>
      <c r="CA93" s="291"/>
      <c r="CB93" s="291"/>
      <c r="CC93" s="291"/>
      <c r="CD93" s="291"/>
      <c r="CE93" s="291"/>
      <c r="CF93" s="291"/>
      <c r="CG93" s="291"/>
      <c r="CH93" s="291"/>
      <c r="CI93" s="291"/>
      <c r="CJ93" s="291"/>
      <c r="CK93" s="291"/>
      <c r="CL93" s="291"/>
      <c r="CM93" s="291"/>
      <c r="CN93" s="291"/>
    </row>
    <row r="94" spans="4:92" ht="14.25" customHeight="1" x14ac:dyDescent="0.35">
      <c r="E94" s="422">
        <v>6</v>
      </c>
      <c r="F94" s="422"/>
      <c r="G94" s="422"/>
      <c r="H94" s="423" t="s">
        <v>731</v>
      </c>
      <c r="I94" s="424"/>
      <c r="J94" s="424"/>
      <c r="K94" s="424"/>
      <c r="L94" s="424"/>
      <c r="M94" s="424"/>
      <c r="N94" s="424"/>
      <c r="O94" s="424"/>
      <c r="P94" s="424"/>
      <c r="Q94" s="424"/>
      <c r="R94" s="424"/>
      <c r="S94" s="424"/>
      <c r="T94" s="424"/>
      <c r="U94" s="424"/>
      <c r="V94" s="424"/>
      <c r="W94" s="424"/>
      <c r="X94" s="424"/>
      <c r="Y94" s="424"/>
      <c r="Z94" s="424"/>
      <c r="AA94" s="424"/>
      <c r="AB94" s="424"/>
      <c r="AC94" s="424"/>
      <c r="AD94" s="424"/>
      <c r="AE94" s="424"/>
      <c r="AF94" s="424"/>
      <c r="AG94" s="424"/>
      <c r="AH94" s="424"/>
      <c r="AI94" s="424"/>
      <c r="AJ94" s="424"/>
      <c r="AK94" s="424"/>
      <c r="AL94" s="424"/>
      <c r="AM94" s="424"/>
      <c r="AN94" s="424"/>
      <c r="AO94" s="424"/>
      <c r="AP94" s="424"/>
      <c r="AQ94" s="424"/>
      <c r="AR94" s="424"/>
      <c r="AS94" s="424"/>
      <c r="AT94" s="424"/>
      <c r="AU94" s="424"/>
      <c r="AV94" s="424"/>
      <c r="AW94" s="291"/>
      <c r="AX94" s="291"/>
      <c r="AY94" s="291"/>
      <c r="AZ94" s="291"/>
      <c r="BA94" s="291"/>
      <c r="BB94" s="291"/>
      <c r="BC94" s="291"/>
      <c r="BD94" s="291"/>
      <c r="BE94" s="291"/>
      <c r="BF94" s="291"/>
      <c r="BG94" s="291"/>
      <c r="BH94" s="291"/>
      <c r="BI94" s="291"/>
      <c r="BJ94" s="291"/>
      <c r="BK94" s="291"/>
      <c r="BL94" s="291"/>
      <c r="BM94" s="291"/>
      <c r="BN94" s="291"/>
      <c r="BO94" s="291"/>
      <c r="BP94" s="291"/>
      <c r="BQ94" s="291"/>
      <c r="BR94" s="291"/>
      <c r="BS94" s="291"/>
      <c r="BT94" s="291"/>
      <c r="BU94" s="291"/>
      <c r="BV94" s="291"/>
      <c r="BW94" s="291"/>
      <c r="BX94" s="291"/>
      <c r="BY94" s="291"/>
      <c r="BZ94" s="291"/>
      <c r="CA94" s="291"/>
      <c r="CB94" s="291"/>
      <c r="CC94" s="291"/>
      <c r="CD94" s="291"/>
      <c r="CE94" s="291"/>
      <c r="CF94" s="291"/>
      <c r="CG94" s="291"/>
      <c r="CH94" s="291"/>
      <c r="CI94" s="291"/>
      <c r="CJ94" s="291"/>
      <c r="CK94" s="291"/>
      <c r="CL94" s="291"/>
      <c r="CM94" s="291"/>
      <c r="CN94" s="291"/>
    </row>
    <row r="95" spans="4:92" ht="14.25" customHeight="1" x14ac:dyDescent="0.35">
      <c r="E95" s="422">
        <v>7</v>
      </c>
      <c r="F95" s="422"/>
      <c r="G95" s="422"/>
      <c r="H95" s="423" t="s">
        <v>732</v>
      </c>
      <c r="I95" s="424"/>
      <c r="J95" s="424"/>
      <c r="K95" s="424"/>
      <c r="L95" s="424"/>
      <c r="M95" s="424"/>
      <c r="N95" s="424"/>
      <c r="O95" s="424"/>
      <c r="P95" s="424"/>
      <c r="Q95" s="424"/>
      <c r="R95" s="424"/>
      <c r="S95" s="424"/>
      <c r="T95" s="424"/>
      <c r="U95" s="424"/>
      <c r="V95" s="424"/>
      <c r="W95" s="424"/>
      <c r="X95" s="424"/>
      <c r="Y95" s="424"/>
      <c r="Z95" s="424"/>
      <c r="AA95" s="424"/>
      <c r="AB95" s="424"/>
      <c r="AC95" s="424"/>
      <c r="AD95" s="424"/>
      <c r="AE95" s="424"/>
      <c r="AF95" s="424"/>
      <c r="AG95" s="424"/>
      <c r="AH95" s="424"/>
      <c r="AI95" s="424"/>
      <c r="AJ95" s="424"/>
      <c r="AK95" s="424"/>
      <c r="AL95" s="424"/>
      <c r="AM95" s="424"/>
      <c r="AN95" s="424"/>
      <c r="AO95" s="424"/>
      <c r="AP95" s="424"/>
      <c r="AQ95" s="424"/>
      <c r="AR95" s="424"/>
      <c r="AS95" s="424"/>
      <c r="AT95" s="424"/>
      <c r="AU95" s="424"/>
      <c r="AV95" s="424"/>
      <c r="AW95" s="291"/>
      <c r="AX95" s="291"/>
      <c r="AY95" s="291"/>
      <c r="AZ95" s="291"/>
      <c r="BA95" s="291"/>
      <c r="BB95" s="291"/>
      <c r="BC95" s="291"/>
      <c r="BD95" s="291"/>
      <c r="BE95" s="291"/>
      <c r="BF95" s="291"/>
      <c r="BG95" s="291"/>
      <c r="BH95" s="291"/>
      <c r="BI95" s="291"/>
      <c r="BJ95" s="291"/>
      <c r="BK95" s="291"/>
      <c r="BL95" s="291"/>
      <c r="BM95" s="291"/>
      <c r="BN95" s="291"/>
      <c r="BO95" s="291"/>
      <c r="BP95" s="291"/>
      <c r="BQ95" s="291"/>
      <c r="BR95" s="291"/>
      <c r="BS95" s="291"/>
      <c r="BT95" s="291"/>
      <c r="BU95" s="291"/>
      <c r="BV95" s="291"/>
      <c r="BW95" s="291"/>
      <c r="BX95" s="291"/>
      <c r="BY95" s="291"/>
      <c r="BZ95" s="291"/>
      <c r="CA95" s="291"/>
      <c r="CB95" s="291"/>
      <c r="CC95" s="291"/>
      <c r="CD95" s="291"/>
      <c r="CE95" s="291"/>
      <c r="CF95" s="291"/>
      <c r="CG95" s="291"/>
      <c r="CH95" s="291"/>
      <c r="CI95" s="291"/>
      <c r="CJ95" s="291"/>
      <c r="CK95" s="291"/>
      <c r="CL95" s="291"/>
      <c r="CM95" s="291"/>
      <c r="CN95" s="291"/>
    </row>
    <row r="96" spans="4:92" ht="14.25" customHeight="1" x14ac:dyDescent="0.35">
      <c r="E96" s="422">
        <v>8</v>
      </c>
      <c r="F96" s="422"/>
      <c r="G96" s="422"/>
      <c r="H96" s="423" t="s">
        <v>733</v>
      </c>
      <c r="I96" s="424"/>
      <c r="J96" s="424"/>
      <c r="K96" s="424"/>
      <c r="L96" s="424"/>
      <c r="M96" s="424"/>
      <c r="N96" s="424"/>
      <c r="O96" s="424"/>
      <c r="P96" s="424"/>
      <c r="Q96" s="424"/>
      <c r="R96" s="424"/>
      <c r="S96" s="424"/>
      <c r="T96" s="424"/>
      <c r="U96" s="424"/>
      <c r="V96" s="424"/>
      <c r="W96" s="424"/>
      <c r="X96" s="424"/>
      <c r="Y96" s="424"/>
      <c r="Z96" s="424"/>
      <c r="AA96" s="424"/>
      <c r="AB96" s="424"/>
      <c r="AC96" s="424"/>
      <c r="AD96" s="424"/>
      <c r="AE96" s="424"/>
      <c r="AF96" s="424"/>
      <c r="AG96" s="424"/>
      <c r="AH96" s="424"/>
      <c r="AI96" s="424"/>
      <c r="AJ96" s="424"/>
      <c r="AK96" s="424"/>
      <c r="AL96" s="424"/>
      <c r="AM96" s="424"/>
      <c r="AN96" s="424"/>
      <c r="AO96" s="424"/>
      <c r="AP96" s="424"/>
      <c r="AQ96" s="424"/>
      <c r="AR96" s="424"/>
      <c r="AS96" s="424"/>
      <c r="AT96" s="424"/>
      <c r="AU96" s="424"/>
      <c r="AV96" s="424"/>
      <c r="AW96" s="291"/>
      <c r="AX96" s="291"/>
      <c r="AY96" s="291"/>
      <c r="AZ96" s="291"/>
      <c r="BA96" s="291"/>
      <c r="BB96" s="291"/>
      <c r="BC96" s="291"/>
      <c r="BD96" s="291"/>
      <c r="BE96" s="291"/>
      <c r="BF96" s="291"/>
      <c r="BG96" s="291"/>
      <c r="BH96" s="291"/>
      <c r="BI96" s="291"/>
      <c r="BJ96" s="291"/>
      <c r="BK96" s="291"/>
      <c r="BL96" s="291"/>
      <c r="BM96" s="291"/>
      <c r="BN96" s="291"/>
      <c r="BO96" s="291"/>
      <c r="BP96" s="291"/>
      <c r="BQ96" s="291"/>
      <c r="BR96" s="291"/>
      <c r="BS96" s="291"/>
      <c r="BT96" s="291"/>
      <c r="BU96" s="291"/>
      <c r="BV96" s="291"/>
      <c r="BW96" s="291"/>
      <c r="BX96" s="291"/>
      <c r="BY96" s="291"/>
      <c r="BZ96" s="291"/>
      <c r="CA96" s="291"/>
      <c r="CB96" s="291"/>
      <c r="CC96" s="291"/>
      <c r="CD96" s="291"/>
      <c r="CE96" s="291"/>
      <c r="CF96" s="291"/>
      <c r="CG96" s="291"/>
      <c r="CH96" s="291"/>
      <c r="CI96" s="291"/>
      <c r="CJ96" s="291"/>
      <c r="CK96" s="291"/>
      <c r="CL96" s="291"/>
      <c r="CM96" s="291"/>
      <c r="CN96" s="291"/>
    </row>
    <row r="97" spans="5:92" ht="14.25" customHeight="1" x14ac:dyDescent="0.35">
      <c r="E97" s="422">
        <v>9</v>
      </c>
      <c r="F97" s="422"/>
      <c r="G97" s="422"/>
      <c r="H97" s="423" t="s">
        <v>734</v>
      </c>
      <c r="I97" s="424"/>
      <c r="J97" s="424"/>
      <c r="K97" s="424"/>
      <c r="L97" s="424"/>
      <c r="M97" s="424"/>
      <c r="N97" s="424"/>
      <c r="O97" s="424"/>
      <c r="P97" s="424"/>
      <c r="Q97" s="424"/>
      <c r="R97" s="424"/>
      <c r="S97" s="424"/>
      <c r="T97" s="424"/>
      <c r="U97" s="424"/>
      <c r="V97" s="424"/>
      <c r="W97" s="424"/>
      <c r="X97" s="424"/>
      <c r="Y97" s="424"/>
      <c r="Z97" s="424"/>
      <c r="AA97" s="424"/>
      <c r="AB97" s="424"/>
      <c r="AC97" s="424"/>
      <c r="AD97" s="424"/>
      <c r="AE97" s="424"/>
      <c r="AF97" s="424"/>
      <c r="AG97" s="424"/>
      <c r="AH97" s="424"/>
      <c r="AI97" s="424"/>
      <c r="AJ97" s="424"/>
      <c r="AK97" s="424"/>
      <c r="AL97" s="424"/>
      <c r="AM97" s="424"/>
      <c r="AN97" s="424"/>
      <c r="AO97" s="424"/>
      <c r="AP97" s="424"/>
      <c r="AQ97" s="424"/>
      <c r="AR97" s="424"/>
      <c r="AS97" s="424"/>
      <c r="AT97" s="424"/>
      <c r="AU97" s="424"/>
      <c r="AV97" s="424"/>
      <c r="AW97" s="291"/>
      <c r="AX97" s="291"/>
      <c r="AY97" s="291"/>
      <c r="AZ97" s="291"/>
      <c r="BA97" s="291"/>
      <c r="BB97" s="291"/>
      <c r="BC97" s="291"/>
      <c r="BD97" s="291"/>
      <c r="BE97" s="291"/>
      <c r="BF97" s="291"/>
      <c r="BG97" s="291"/>
      <c r="BH97" s="291"/>
      <c r="BI97" s="291"/>
      <c r="BJ97" s="291"/>
      <c r="BK97" s="291"/>
      <c r="BL97" s="291"/>
      <c r="BM97" s="291"/>
      <c r="BN97" s="291"/>
      <c r="BO97" s="291"/>
      <c r="BP97" s="291"/>
      <c r="BQ97" s="291"/>
      <c r="BR97" s="291"/>
      <c r="BS97" s="291"/>
      <c r="BT97" s="291"/>
      <c r="BU97" s="291"/>
      <c r="BV97" s="291"/>
      <c r="BW97" s="291"/>
      <c r="BX97" s="291"/>
      <c r="BY97" s="291"/>
      <c r="BZ97" s="291"/>
      <c r="CA97" s="291"/>
      <c r="CB97" s="291"/>
      <c r="CC97" s="291"/>
      <c r="CD97" s="291"/>
      <c r="CE97" s="291"/>
      <c r="CF97" s="291"/>
      <c r="CG97" s="291"/>
      <c r="CH97" s="291"/>
      <c r="CI97" s="291"/>
      <c r="CJ97" s="291"/>
      <c r="CK97" s="291"/>
      <c r="CL97" s="291"/>
      <c r="CM97" s="291"/>
      <c r="CN97" s="291"/>
    </row>
    <row r="98" spans="5:92" ht="14.25" customHeight="1" x14ac:dyDescent="0.35">
      <c r="E98" s="422">
        <v>10</v>
      </c>
      <c r="F98" s="422"/>
      <c r="G98" s="422"/>
      <c r="H98" s="453" t="s">
        <v>735</v>
      </c>
      <c r="I98" s="424"/>
      <c r="J98" s="424"/>
      <c r="K98" s="424"/>
      <c r="L98" s="424"/>
      <c r="M98" s="424"/>
      <c r="N98" s="424"/>
      <c r="O98" s="424"/>
      <c r="P98" s="424"/>
      <c r="Q98" s="424"/>
      <c r="R98" s="424"/>
      <c r="S98" s="424"/>
      <c r="T98" s="424"/>
      <c r="U98" s="424"/>
      <c r="V98" s="424"/>
      <c r="W98" s="424"/>
      <c r="X98" s="424"/>
      <c r="Y98" s="424"/>
      <c r="Z98" s="424"/>
      <c r="AA98" s="424"/>
      <c r="AB98" s="424"/>
      <c r="AC98" s="424"/>
      <c r="AD98" s="424"/>
      <c r="AE98" s="424"/>
      <c r="AF98" s="424"/>
      <c r="AG98" s="424"/>
      <c r="AH98" s="424"/>
      <c r="AI98" s="424"/>
      <c r="AJ98" s="424"/>
      <c r="AK98" s="424"/>
      <c r="AL98" s="424"/>
      <c r="AM98" s="424"/>
      <c r="AN98" s="424"/>
      <c r="AO98" s="424"/>
      <c r="AP98" s="424"/>
      <c r="AQ98" s="424"/>
      <c r="AR98" s="424"/>
      <c r="AS98" s="424"/>
      <c r="AT98" s="424"/>
      <c r="AU98" s="424"/>
      <c r="AV98" s="424"/>
      <c r="AW98" s="291"/>
      <c r="AX98" s="291"/>
      <c r="AY98" s="291"/>
      <c r="AZ98" s="291"/>
      <c r="BA98" s="291"/>
      <c r="BB98" s="291"/>
      <c r="BC98" s="291"/>
      <c r="BD98" s="291"/>
      <c r="BE98" s="291"/>
      <c r="BF98" s="291"/>
      <c r="BG98" s="291"/>
      <c r="BH98" s="291"/>
      <c r="BI98" s="291"/>
      <c r="BJ98" s="291"/>
      <c r="BK98" s="291"/>
      <c r="BL98" s="291"/>
      <c r="BM98" s="291"/>
      <c r="BN98" s="291"/>
      <c r="BO98" s="291"/>
      <c r="BP98" s="291"/>
      <c r="BQ98" s="291"/>
      <c r="BR98" s="291"/>
      <c r="BS98" s="291"/>
      <c r="BT98" s="291"/>
      <c r="BU98" s="291"/>
      <c r="BV98" s="291"/>
      <c r="BW98" s="291"/>
      <c r="BX98" s="291"/>
      <c r="BY98" s="291"/>
      <c r="BZ98" s="291"/>
      <c r="CA98" s="291"/>
      <c r="CB98" s="291"/>
      <c r="CC98" s="291"/>
      <c r="CD98" s="291"/>
      <c r="CE98" s="291"/>
      <c r="CF98" s="291"/>
      <c r="CG98" s="291"/>
      <c r="CH98" s="291"/>
      <c r="CI98" s="291"/>
      <c r="CJ98" s="291"/>
      <c r="CK98" s="291"/>
      <c r="CL98" s="291"/>
      <c r="CM98" s="291"/>
      <c r="CN98" s="291"/>
    </row>
    <row r="99" spans="5:92" ht="14.25" customHeight="1" x14ac:dyDescent="0.35">
      <c r="E99" s="422">
        <v>11</v>
      </c>
      <c r="F99" s="422"/>
      <c r="G99" s="422"/>
      <c r="H99" s="423" t="s">
        <v>736</v>
      </c>
      <c r="I99" s="424"/>
      <c r="J99" s="424"/>
      <c r="K99" s="424"/>
      <c r="L99" s="424"/>
      <c r="M99" s="424"/>
      <c r="N99" s="424"/>
      <c r="O99" s="424"/>
      <c r="P99" s="424"/>
      <c r="Q99" s="424"/>
      <c r="R99" s="424"/>
      <c r="S99" s="424"/>
      <c r="T99" s="424"/>
      <c r="U99" s="424"/>
      <c r="V99" s="424"/>
      <c r="W99" s="424"/>
      <c r="X99" s="424"/>
      <c r="Y99" s="424"/>
      <c r="Z99" s="424"/>
      <c r="AA99" s="424"/>
      <c r="AB99" s="424"/>
      <c r="AC99" s="424"/>
      <c r="AD99" s="424"/>
      <c r="AE99" s="424"/>
      <c r="AF99" s="424"/>
      <c r="AG99" s="424"/>
      <c r="AH99" s="424"/>
      <c r="AI99" s="424"/>
      <c r="AJ99" s="424"/>
      <c r="AK99" s="424"/>
      <c r="AL99" s="424"/>
      <c r="AM99" s="424"/>
      <c r="AN99" s="424"/>
      <c r="AO99" s="424"/>
      <c r="AP99" s="424"/>
      <c r="AQ99" s="424"/>
      <c r="AR99" s="424"/>
      <c r="AS99" s="424"/>
      <c r="AT99" s="424"/>
      <c r="AU99" s="424"/>
      <c r="AV99" s="424"/>
      <c r="AW99" s="291"/>
      <c r="AX99" s="291"/>
      <c r="AY99" s="291"/>
      <c r="AZ99" s="291"/>
      <c r="BA99" s="291"/>
      <c r="BB99" s="291"/>
      <c r="BC99" s="291"/>
      <c r="BD99" s="291"/>
      <c r="BE99" s="291"/>
      <c r="BF99" s="291"/>
      <c r="BG99" s="291"/>
      <c r="BH99" s="291"/>
      <c r="BI99" s="291"/>
      <c r="BJ99" s="291"/>
      <c r="BK99" s="291"/>
      <c r="BL99" s="291"/>
      <c r="BM99" s="291"/>
      <c r="BN99" s="291"/>
      <c r="BO99" s="291"/>
      <c r="BP99" s="291"/>
      <c r="BQ99" s="291"/>
      <c r="BR99" s="291"/>
      <c r="BS99" s="291"/>
      <c r="BT99" s="291"/>
      <c r="BU99" s="291"/>
      <c r="BV99" s="291"/>
      <c r="BW99" s="291"/>
      <c r="BX99" s="291"/>
      <c r="BY99" s="291"/>
      <c r="BZ99" s="291"/>
      <c r="CA99" s="291"/>
      <c r="CB99" s="291"/>
      <c r="CC99" s="291"/>
      <c r="CD99" s="291"/>
      <c r="CE99" s="291"/>
      <c r="CF99" s="291"/>
      <c r="CG99" s="291"/>
      <c r="CH99" s="291"/>
      <c r="CI99" s="291"/>
      <c r="CJ99" s="291"/>
      <c r="CK99" s="291"/>
      <c r="CL99" s="291"/>
      <c r="CM99" s="291"/>
      <c r="CN99" s="291"/>
    </row>
    <row r="100" spans="5:92" ht="14.25" customHeight="1" x14ac:dyDescent="0.35">
      <c r="E100" s="422">
        <v>12</v>
      </c>
      <c r="F100" s="422"/>
      <c r="G100" s="422"/>
      <c r="H100" s="423" t="s">
        <v>737</v>
      </c>
      <c r="I100" s="424"/>
      <c r="J100" s="424"/>
      <c r="K100" s="424"/>
      <c r="L100" s="424"/>
      <c r="M100" s="424"/>
      <c r="N100" s="424"/>
      <c r="O100" s="424"/>
      <c r="P100" s="424"/>
      <c r="Q100" s="424"/>
      <c r="R100" s="424"/>
      <c r="S100" s="424"/>
      <c r="T100" s="424"/>
      <c r="U100" s="424"/>
      <c r="V100" s="424"/>
      <c r="W100" s="424"/>
      <c r="X100" s="424"/>
      <c r="Y100" s="424"/>
      <c r="Z100" s="424"/>
      <c r="AA100" s="424"/>
      <c r="AB100" s="424"/>
      <c r="AC100" s="424"/>
      <c r="AD100" s="424"/>
      <c r="AE100" s="424"/>
      <c r="AF100" s="424"/>
      <c r="AG100" s="424"/>
      <c r="AH100" s="424"/>
      <c r="AI100" s="424"/>
      <c r="AJ100" s="424"/>
      <c r="AK100" s="424"/>
      <c r="AL100" s="424"/>
      <c r="AM100" s="424"/>
      <c r="AN100" s="424"/>
      <c r="AO100" s="424"/>
      <c r="AP100" s="424"/>
      <c r="AQ100" s="424"/>
      <c r="AR100" s="424"/>
      <c r="AS100" s="424"/>
      <c r="AT100" s="424"/>
      <c r="AU100" s="424"/>
      <c r="AV100" s="424"/>
      <c r="AW100" s="291"/>
      <c r="AX100" s="291"/>
      <c r="AY100" s="291"/>
      <c r="AZ100" s="291"/>
      <c r="BA100" s="291"/>
      <c r="BB100" s="291"/>
      <c r="BC100" s="291"/>
      <c r="BD100" s="291"/>
      <c r="BE100" s="291"/>
      <c r="BF100" s="291"/>
      <c r="BG100" s="291"/>
      <c r="BH100" s="291"/>
      <c r="BI100" s="291"/>
      <c r="BJ100" s="291"/>
      <c r="BK100" s="291"/>
      <c r="BL100" s="291"/>
      <c r="BM100" s="291"/>
      <c r="BN100" s="291"/>
      <c r="BO100" s="291"/>
      <c r="BP100" s="291"/>
      <c r="BQ100" s="291"/>
      <c r="BR100" s="291"/>
      <c r="BS100" s="291"/>
      <c r="BT100" s="291"/>
      <c r="BU100" s="291"/>
      <c r="BV100" s="291"/>
      <c r="BW100" s="291"/>
      <c r="BX100" s="291"/>
      <c r="BY100" s="291"/>
      <c r="BZ100" s="291"/>
      <c r="CA100" s="291"/>
      <c r="CB100" s="291"/>
      <c r="CC100" s="291"/>
      <c r="CD100" s="291"/>
      <c r="CE100" s="291"/>
      <c r="CF100" s="291"/>
      <c r="CG100" s="291"/>
      <c r="CH100" s="291"/>
      <c r="CI100" s="291"/>
      <c r="CJ100" s="291"/>
      <c r="CK100" s="291"/>
      <c r="CL100" s="291"/>
      <c r="CM100" s="291"/>
      <c r="CN100" s="291"/>
    </row>
    <row r="101" spans="5:92" ht="14.25" customHeight="1" x14ac:dyDescent="0.35">
      <c r="E101" s="422">
        <v>13</v>
      </c>
      <c r="F101" s="422"/>
      <c r="G101" s="422"/>
      <c r="H101" s="423" t="s">
        <v>738</v>
      </c>
      <c r="I101" s="424"/>
      <c r="J101" s="424"/>
      <c r="K101" s="424"/>
      <c r="L101" s="424"/>
      <c r="M101" s="424"/>
      <c r="N101" s="424"/>
      <c r="O101" s="424"/>
      <c r="P101" s="424"/>
      <c r="Q101" s="424"/>
      <c r="R101" s="424"/>
      <c r="S101" s="424"/>
      <c r="T101" s="424"/>
      <c r="U101" s="424"/>
      <c r="V101" s="424"/>
      <c r="W101" s="424"/>
      <c r="X101" s="424"/>
      <c r="Y101" s="424"/>
      <c r="Z101" s="424"/>
      <c r="AA101" s="424"/>
      <c r="AB101" s="424"/>
      <c r="AC101" s="424"/>
      <c r="AD101" s="424"/>
      <c r="AE101" s="424"/>
      <c r="AF101" s="424"/>
      <c r="AG101" s="424"/>
      <c r="AH101" s="424"/>
      <c r="AI101" s="424"/>
      <c r="AJ101" s="424"/>
      <c r="AK101" s="424"/>
      <c r="AL101" s="424"/>
      <c r="AM101" s="424"/>
      <c r="AN101" s="424"/>
      <c r="AO101" s="424"/>
      <c r="AP101" s="424"/>
      <c r="AQ101" s="424"/>
      <c r="AR101" s="424"/>
      <c r="AS101" s="424"/>
      <c r="AT101" s="424"/>
      <c r="AU101" s="424"/>
      <c r="AV101" s="424"/>
      <c r="AW101" s="291"/>
      <c r="AX101" s="291"/>
      <c r="AY101" s="291"/>
      <c r="AZ101" s="291"/>
      <c r="BA101" s="291"/>
      <c r="BB101" s="291"/>
      <c r="BC101" s="291"/>
      <c r="BD101" s="291"/>
      <c r="BE101" s="291"/>
      <c r="BF101" s="291"/>
      <c r="BG101" s="291"/>
      <c r="BH101" s="291"/>
      <c r="BI101" s="291"/>
      <c r="BJ101" s="291"/>
      <c r="BK101" s="291"/>
      <c r="BL101" s="291"/>
      <c r="BM101" s="291"/>
      <c r="BN101" s="291"/>
      <c r="BO101" s="291"/>
      <c r="BP101" s="291"/>
      <c r="BQ101" s="291"/>
      <c r="BR101" s="291"/>
      <c r="BS101" s="291"/>
      <c r="BT101" s="291"/>
      <c r="BU101" s="291"/>
      <c r="BV101" s="291"/>
      <c r="BW101" s="291"/>
      <c r="BX101" s="291"/>
      <c r="BY101" s="291"/>
      <c r="BZ101" s="291"/>
      <c r="CA101" s="291"/>
      <c r="CB101" s="291"/>
      <c r="CC101" s="291"/>
      <c r="CD101" s="291"/>
      <c r="CE101" s="291"/>
      <c r="CF101" s="291"/>
      <c r="CG101" s="291"/>
      <c r="CH101" s="291"/>
      <c r="CI101" s="291"/>
      <c r="CJ101" s="291"/>
      <c r="CK101" s="291"/>
      <c r="CL101" s="291"/>
      <c r="CM101" s="291"/>
      <c r="CN101" s="291"/>
    </row>
    <row r="102" spans="5:92" ht="14.25" customHeight="1" x14ac:dyDescent="0.35">
      <c r="E102" s="422">
        <v>14</v>
      </c>
      <c r="F102" s="422"/>
      <c r="G102" s="422"/>
      <c r="H102" s="423" t="s">
        <v>739</v>
      </c>
      <c r="I102" s="424"/>
      <c r="J102" s="424"/>
      <c r="K102" s="424"/>
      <c r="L102" s="424"/>
      <c r="M102" s="424"/>
      <c r="N102" s="424"/>
      <c r="O102" s="424"/>
      <c r="P102" s="424"/>
      <c r="Q102" s="424"/>
      <c r="R102" s="424"/>
      <c r="S102" s="424"/>
      <c r="T102" s="424"/>
      <c r="U102" s="424"/>
      <c r="V102" s="424"/>
      <c r="W102" s="424"/>
      <c r="X102" s="424"/>
      <c r="Y102" s="424"/>
      <c r="Z102" s="424"/>
      <c r="AA102" s="424"/>
      <c r="AB102" s="424"/>
      <c r="AC102" s="424"/>
      <c r="AD102" s="424"/>
      <c r="AE102" s="424"/>
      <c r="AF102" s="424"/>
      <c r="AG102" s="424"/>
      <c r="AH102" s="424"/>
      <c r="AI102" s="424"/>
      <c r="AJ102" s="424"/>
      <c r="AK102" s="424"/>
      <c r="AL102" s="424"/>
      <c r="AM102" s="424"/>
      <c r="AN102" s="424"/>
      <c r="AO102" s="424"/>
      <c r="AP102" s="424"/>
      <c r="AQ102" s="424"/>
      <c r="AR102" s="424"/>
      <c r="AS102" s="424"/>
      <c r="AT102" s="424"/>
      <c r="AU102" s="424"/>
      <c r="AV102" s="424"/>
      <c r="AW102" s="291"/>
      <c r="AX102" s="291"/>
      <c r="AY102" s="291"/>
      <c r="AZ102" s="291"/>
      <c r="BA102" s="291"/>
      <c r="BB102" s="291"/>
      <c r="BC102" s="291"/>
      <c r="BD102" s="291"/>
      <c r="BE102" s="291"/>
      <c r="BF102" s="291"/>
      <c r="BG102" s="291"/>
      <c r="BH102" s="291"/>
      <c r="BI102" s="291"/>
      <c r="BJ102" s="291"/>
      <c r="BK102" s="291"/>
      <c r="BL102" s="291"/>
      <c r="BM102" s="291"/>
      <c r="BN102" s="291"/>
      <c r="BO102" s="291"/>
      <c r="BP102" s="291"/>
      <c r="BQ102" s="291"/>
      <c r="BR102" s="291"/>
      <c r="BS102" s="291"/>
      <c r="BT102" s="291"/>
      <c r="BU102" s="291"/>
      <c r="BV102" s="291"/>
      <c r="BW102" s="291"/>
      <c r="BX102" s="291"/>
      <c r="BY102" s="291"/>
      <c r="BZ102" s="291"/>
      <c r="CA102" s="291"/>
      <c r="CB102" s="291"/>
      <c r="CC102" s="291"/>
      <c r="CD102" s="291"/>
      <c r="CE102" s="291"/>
      <c r="CF102" s="291"/>
      <c r="CG102" s="291"/>
      <c r="CH102" s="291"/>
      <c r="CI102" s="291"/>
      <c r="CJ102" s="291"/>
      <c r="CK102" s="291"/>
      <c r="CL102" s="291"/>
      <c r="CM102" s="291"/>
      <c r="CN102" s="291"/>
    </row>
    <row r="103" spans="5:92" ht="14.25" customHeight="1" x14ac:dyDescent="0.35">
      <c r="E103" s="422">
        <v>15</v>
      </c>
      <c r="F103" s="422"/>
      <c r="G103" s="422"/>
      <c r="H103" s="423" t="s">
        <v>740</v>
      </c>
      <c r="I103" s="424"/>
      <c r="J103" s="424"/>
      <c r="K103" s="424"/>
      <c r="L103" s="424"/>
      <c r="M103" s="424"/>
      <c r="N103" s="424"/>
      <c r="O103" s="424"/>
      <c r="P103" s="424"/>
      <c r="Q103" s="424"/>
      <c r="R103" s="424"/>
      <c r="S103" s="424"/>
      <c r="T103" s="424"/>
      <c r="U103" s="424"/>
      <c r="V103" s="424"/>
      <c r="W103" s="424"/>
      <c r="X103" s="424"/>
      <c r="Y103" s="424"/>
      <c r="Z103" s="424"/>
      <c r="AA103" s="424"/>
      <c r="AB103" s="424"/>
      <c r="AC103" s="424"/>
      <c r="AD103" s="424"/>
      <c r="AE103" s="424"/>
      <c r="AF103" s="424"/>
      <c r="AG103" s="424"/>
      <c r="AH103" s="424"/>
      <c r="AI103" s="424"/>
      <c r="AJ103" s="424"/>
      <c r="AK103" s="424"/>
      <c r="AL103" s="424"/>
      <c r="AM103" s="424"/>
      <c r="AN103" s="424"/>
      <c r="AO103" s="424"/>
      <c r="AP103" s="424"/>
      <c r="AQ103" s="424"/>
      <c r="AR103" s="424"/>
      <c r="AS103" s="424"/>
      <c r="AT103" s="424"/>
      <c r="AU103" s="424"/>
      <c r="AV103" s="424"/>
      <c r="AW103" s="291"/>
      <c r="AX103" s="291"/>
      <c r="AY103" s="291"/>
      <c r="AZ103" s="291"/>
      <c r="BA103" s="291"/>
      <c r="BB103" s="291"/>
      <c r="BC103" s="291"/>
      <c r="BD103" s="291"/>
      <c r="BE103" s="291"/>
      <c r="BF103" s="291"/>
      <c r="BG103" s="291"/>
      <c r="BH103" s="291"/>
      <c r="BI103" s="291"/>
      <c r="BJ103" s="291"/>
      <c r="BK103" s="291"/>
      <c r="BL103" s="291"/>
      <c r="BM103" s="291"/>
      <c r="BN103" s="291"/>
      <c r="BO103" s="291"/>
      <c r="BP103" s="291"/>
      <c r="BQ103" s="291"/>
      <c r="BR103" s="291"/>
      <c r="BS103" s="291"/>
      <c r="BT103" s="291"/>
      <c r="BU103" s="291"/>
      <c r="BV103" s="291"/>
      <c r="BW103" s="291"/>
      <c r="BX103" s="291"/>
      <c r="BY103" s="291"/>
      <c r="BZ103" s="291"/>
      <c r="CA103" s="291"/>
      <c r="CB103" s="291"/>
      <c r="CC103" s="291"/>
      <c r="CD103" s="291"/>
      <c r="CE103" s="291"/>
      <c r="CF103" s="291"/>
      <c r="CG103" s="291"/>
      <c r="CH103" s="291"/>
      <c r="CI103" s="291"/>
      <c r="CJ103" s="291"/>
      <c r="CK103" s="291"/>
      <c r="CL103" s="291"/>
      <c r="CM103" s="291"/>
      <c r="CN103" s="291"/>
    </row>
    <row r="104" spans="5:92" ht="14.25" customHeight="1" x14ac:dyDescent="0.35">
      <c r="E104" s="422">
        <v>16</v>
      </c>
      <c r="F104" s="422"/>
      <c r="G104" s="422"/>
      <c r="H104" s="453" t="s">
        <v>741</v>
      </c>
      <c r="I104" s="424"/>
      <c r="J104" s="424"/>
      <c r="K104" s="424"/>
      <c r="L104" s="424"/>
      <c r="M104" s="424"/>
      <c r="N104" s="424"/>
      <c r="O104" s="424"/>
      <c r="P104" s="424"/>
      <c r="Q104" s="424"/>
      <c r="R104" s="424"/>
      <c r="S104" s="424"/>
      <c r="T104" s="424"/>
      <c r="U104" s="424"/>
      <c r="V104" s="424"/>
      <c r="W104" s="424"/>
      <c r="X104" s="424"/>
      <c r="Y104" s="424"/>
      <c r="Z104" s="424"/>
      <c r="AA104" s="424"/>
      <c r="AB104" s="424"/>
      <c r="AC104" s="424"/>
      <c r="AD104" s="424"/>
      <c r="AE104" s="424"/>
      <c r="AF104" s="424"/>
      <c r="AG104" s="424"/>
      <c r="AH104" s="424"/>
      <c r="AI104" s="424"/>
      <c r="AJ104" s="424"/>
      <c r="AK104" s="424"/>
      <c r="AL104" s="424"/>
      <c r="AM104" s="424"/>
      <c r="AN104" s="424"/>
      <c r="AO104" s="424"/>
      <c r="AP104" s="424"/>
      <c r="AQ104" s="424"/>
      <c r="AR104" s="424"/>
      <c r="AS104" s="424"/>
      <c r="AT104" s="424"/>
      <c r="AU104" s="424"/>
      <c r="AV104" s="424"/>
      <c r="AW104" s="291"/>
      <c r="AX104" s="291"/>
      <c r="AY104" s="291"/>
      <c r="AZ104" s="291"/>
      <c r="BA104" s="291"/>
      <c r="BB104" s="291"/>
      <c r="BC104" s="291"/>
      <c r="BD104" s="291"/>
      <c r="BE104" s="291"/>
      <c r="BF104" s="291"/>
      <c r="BG104" s="291"/>
      <c r="BH104" s="291"/>
      <c r="BI104" s="291"/>
      <c r="BJ104" s="291"/>
      <c r="BK104" s="291"/>
      <c r="BL104" s="291"/>
      <c r="BM104" s="291"/>
      <c r="BN104" s="291"/>
      <c r="BO104" s="291"/>
      <c r="BP104" s="291"/>
      <c r="BQ104" s="291"/>
      <c r="BR104" s="291"/>
      <c r="BS104" s="291"/>
      <c r="BT104" s="291"/>
      <c r="BU104" s="291"/>
      <c r="BV104" s="291"/>
      <c r="BW104" s="291"/>
      <c r="BX104" s="291"/>
      <c r="BY104" s="291"/>
      <c r="BZ104" s="291"/>
      <c r="CA104" s="291"/>
      <c r="CB104" s="291"/>
      <c r="CC104" s="291"/>
      <c r="CD104" s="291"/>
      <c r="CE104" s="291"/>
      <c r="CF104" s="291"/>
      <c r="CG104" s="291"/>
      <c r="CH104" s="291"/>
      <c r="CI104" s="291"/>
      <c r="CJ104" s="291"/>
      <c r="CK104" s="291"/>
      <c r="CL104" s="291"/>
      <c r="CM104" s="291"/>
      <c r="CN104" s="291"/>
    </row>
    <row r="105" spans="5:92" ht="14.25" customHeight="1" x14ac:dyDescent="0.35">
      <c r="E105" s="422">
        <v>17</v>
      </c>
      <c r="F105" s="422"/>
      <c r="G105" s="422"/>
      <c r="H105" s="454" t="s">
        <v>742</v>
      </c>
      <c r="I105" s="455"/>
      <c r="J105" s="455"/>
      <c r="K105" s="455"/>
      <c r="L105" s="455"/>
      <c r="M105" s="455"/>
      <c r="N105" s="455"/>
      <c r="O105" s="455"/>
      <c r="P105" s="455"/>
      <c r="Q105" s="455"/>
      <c r="R105" s="455"/>
      <c r="S105" s="455"/>
      <c r="T105" s="455"/>
      <c r="U105" s="455"/>
      <c r="V105" s="455"/>
      <c r="W105" s="455"/>
      <c r="X105" s="455"/>
      <c r="Y105" s="455"/>
      <c r="Z105" s="455"/>
      <c r="AA105" s="455"/>
      <c r="AB105" s="455"/>
      <c r="AC105" s="455"/>
      <c r="AD105" s="455"/>
      <c r="AE105" s="455"/>
      <c r="AF105" s="455"/>
      <c r="AG105" s="455"/>
      <c r="AH105" s="455"/>
      <c r="AI105" s="455"/>
      <c r="AJ105" s="455"/>
      <c r="AK105" s="455"/>
      <c r="AL105" s="455"/>
      <c r="AM105" s="455"/>
      <c r="AN105" s="455"/>
      <c r="AO105" s="455"/>
      <c r="AP105" s="455"/>
      <c r="AQ105" s="455"/>
      <c r="AR105" s="455"/>
      <c r="AS105" s="455"/>
      <c r="AT105" s="455"/>
      <c r="AU105" s="455"/>
      <c r="AV105" s="455"/>
    </row>
    <row r="106" spans="5:92" ht="14.25" customHeight="1" x14ac:dyDescent="0.35">
      <c r="E106" s="422">
        <v>18</v>
      </c>
      <c r="F106" s="422"/>
      <c r="G106" s="422"/>
      <c r="H106" s="423" t="s">
        <v>743</v>
      </c>
      <c r="I106" s="424"/>
      <c r="J106" s="424"/>
      <c r="K106" s="424"/>
      <c r="L106" s="424"/>
      <c r="M106" s="424"/>
      <c r="N106" s="424"/>
      <c r="O106" s="424"/>
      <c r="P106" s="424"/>
      <c r="Q106" s="424"/>
      <c r="R106" s="424"/>
      <c r="S106" s="424"/>
      <c r="T106" s="424"/>
      <c r="U106" s="424"/>
      <c r="V106" s="424"/>
      <c r="W106" s="424"/>
      <c r="X106" s="424"/>
      <c r="Y106" s="424"/>
      <c r="Z106" s="424"/>
      <c r="AA106" s="424"/>
      <c r="AB106" s="424"/>
      <c r="AC106" s="424"/>
      <c r="AD106" s="424"/>
      <c r="AE106" s="424"/>
      <c r="AF106" s="424"/>
      <c r="AG106" s="424"/>
      <c r="AH106" s="424"/>
      <c r="AI106" s="424"/>
      <c r="AJ106" s="424"/>
      <c r="AK106" s="424"/>
      <c r="AL106" s="424"/>
      <c r="AM106" s="424"/>
      <c r="AN106" s="424"/>
      <c r="AO106" s="424"/>
      <c r="AP106" s="424"/>
      <c r="AQ106" s="424"/>
      <c r="AR106" s="424"/>
      <c r="AS106" s="424"/>
      <c r="AT106" s="424"/>
      <c r="AU106" s="424"/>
      <c r="AV106" s="424"/>
      <c r="AW106" s="291" t="s">
        <v>747</v>
      </c>
      <c r="AX106" s="291"/>
      <c r="AY106" s="291"/>
      <c r="AZ106" s="291"/>
      <c r="BA106" s="291"/>
      <c r="BB106" s="291"/>
      <c r="BC106" s="291"/>
      <c r="BD106" s="291"/>
      <c r="BE106" s="291"/>
      <c r="BF106" s="291"/>
      <c r="BG106" s="291"/>
      <c r="BH106" s="291"/>
      <c r="BI106" s="291"/>
      <c r="BJ106" s="291"/>
      <c r="BK106" s="291"/>
      <c r="BL106" s="291"/>
      <c r="BM106" s="291"/>
      <c r="BN106" s="291"/>
      <c r="BO106" s="291"/>
      <c r="BP106" s="291"/>
      <c r="BQ106" s="291"/>
      <c r="BR106" s="291"/>
      <c r="BS106" s="291"/>
      <c r="BT106" s="291"/>
      <c r="BU106" s="291"/>
      <c r="BV106" s="291"/>
      <c r="BW106" s="291"/>
      <c r="BX106" s="291"/>
      <c r="BY106" s="291"/>
      <c r="BZ106" s="291"/>
      <c r="CA106" s="291"/>
      <c r="CB106" s="291"/>
      <c r="CC106" s="291"/>
      <c r="CD106" s="291"/>
      <c r="CE106" s="291"/>
      <c r="CF106" s="291"/>
      <c r="CG106" s="291"/>
      <c r="CH106" s="291"/>
      <c r="CI106" s="291"/>
      <c r="CJ106" s="291"/>
      <c r="CK106" s="291"/>
      <c r="CL106" s="291"/>
      <c r="CM106" s="291"/>
      <c r="CN106" s="291"/>
    </row>
    <row r="107" spans="5:92" ht="14.25" customHeight="1" x14ac:dyDescent="0.35">
      <c r="E107" s="422">
        <v>19</v>
      </c>
      <c r="F107" s="422"/>
      <c r="G107" s="422"/>
      <c r="H107" s="423" t="s">
        <v>744</v>
      </c>
      <c r="I107" s="424"/>
      <c r="J107" s="424"/>
      <c r="K107" s="424"/>
      <c r="L107" s="424"/>
      <c r="M107" s="424"/>
      <c r="N107" s="424"/>
      <c r="O107" s="424"/>
      <c r="P107" s="424"/>
      <c r="Q107" s="424"/>
      <c r="R107" s="424"/>
      <c r="S107" s="424"/>
      <c r="T107" s="424"/>
      <c r="U107" s="424"/>
      <c r="V107" s="424"/>
      <c r="W107" s="424"/>
      <c r="X107" s="424"/>
      <c r="Y107" s="424"/>
      <c r="Z107" s="424"/>
      <c r="AA107" s="424"/>
      <c r="AB107" s="424"/>
      <c r="AC107" s="424"/>
      <c r="AD107" s="424"/>
      <c r="AE107" s="424"/>
      <c r="AF107" s="424"/>
      <c r="AG107" s="424"/>
      <c r="AH107" s="424"/>
      <c r="AI107" s="424"/>
      <c r="AJ107" s="424"/>
      <c r="AK107" s="424"/>
      <c r="AL107" s="424"/>
      <c r="AM107" s="424"/>
      <c r="AN107" s="424"/>
      <c r="AO107" s="424"/>
      <c r="AP107" s="424"/>
      <c r="AQ107" s="424"/>
      <c r="AR107" s="424"/>
      <c r="AS107" s="424"/>
      <c r="AT107" s="424"/>
      <c r="AU107" s="424"/>
      <c r="AV107" s="424"/>
      <c r="AW107" s="291" t="s">
        <v>748</v>
      </c>
      <c r="AX107" s="291"/>
      <c r="AY107" s="291"/>
      <c r="AZ107" s="291"/>
      <c r="BA107" s="291"/>
      <c r="BB107" s="291"/>
      <c r="BC107" s="291"/>
      <c r="BD107" s="291"/>
      <c r="BE107" s="291"/>
      <c r="BF107" s="291"/>
      <c r="BG107" s="291"/>
      <c r="BH107" s="291"/>
      <c r="BI107" s="291"/>
      <c r="BJ107" s="291"/>
      <c r="BK107" s="291"/>
      <c r="BL107" s="291"/>
      <c r="BM107" s="291"/>
      <c r="BN107" s="291"/>
      <c r="BO107" s="291"/>
      <c r="BP107" s="291"/>
      <c r="BQ107" s="291"/>
      <c r="BR107" s="291"/>
      <c r="BS107" s="291"/>
      <c r="BT107" s="291"/>
      <c r="BU107" s="291"/>
      <c r="BV107" s="291"/>
      <c r="BW107" s="291"/>
      <c r="BX107" s="291"/>
      <c r="BY107" s="291"/>
      <c r="BZ107" s="291"/>
      <c r="CA107" s="291"/>
      <c r="CB107" s="291"/>
      <c r="CC107" s="291"/>
      <c r="CD107" s="291"/>
      <c r="CE107" s="291"/>
      <c r="CF107" s="291"/>
      <c r="CG107" s="291"/>
      <c r="CH107" s="291"/>
      <c r="CI107" s="291"/>
      <c r="CJ107" s="291"/>
      <c r="CK107" s="291"/>
      <c r="CL107" s="291"/>
      <c r="CM107" s="291"/>
      <c r="CN107" s="291"/>
    </row>
    <row r="108" spans="5:92" ht="14.25" customHeight="1" x14ac:dyDescent="0.35">
      <c r="E108" s="422">
        <v>20</v>
      </c>
      <c r="F108" s="422"/>
      <c r="G108" s="422"/>
      <c r="H108" s="423" t="s">
        <v>745</v>
      </c>
      <c r="I108" s="424"/>
      <c r="J108" s="424"/>
      <c r="K108" s="424"/>
      <c r="L108" s="424"/>
      <c r="M108" s="424"/>
      <c r="N108" s="424"/>
      <c r="O108" s="424"/>
      <c r="P108" s="424"/>
      <c r="Q108" s="424"/>
      <c r="R108" s="424"/>
      <c r="S108" s="424"/>
      <c r="T108" s="424"/>
      <c r="U108" s="424"/>
      <c r="V108" s="424"/>
      <c r="W108" s="424"/>
      <c r="X108" s="424"/>
      <c r="Y108" s="424"/>
      <c r="Z108" s="424"/>
      <c r="AA108" s="424"/>
      <c r="AB108" s="424"/>
      <c r="AC108" s="424"/>
      <c r="AD108" s="424"/>
      <c r="AE108" s="424"/>
      <c r="AF108" s="424"/>
      <c r="AG108" s="424"/>
      <c r="AH108" s="424"/>
      <c r="AI108" s="424"/>
      <c r="AJ108" s="424"/>
      <c r="AK108" s="424"/>
      <c r="AL108" s="424"/>
      <c r="AM108" s="424"/>
      <c r="AN108" s="424"/>
      <c r="AO108" s="424"/>
      <c r="AP108" s="424"/>
      <c r="AQ108" s="424"/>
      <c r="AR108" s="424"/>
      <c r="AS108" s="424"/>
      <c r="AT108" s="424"/>
      <c r="AU108" s="424"/>
      <c r="AV108" s="424"/>
      <c r="AW108" s="291" t="s">
        <v>746</v>
      </c>
      <c r="AX108" s="291"/>
      <c r="AY108" s="291"/>
      <c r="AZ108" s="291"/>
      <c r="BA108" s="291"/>
      <c r="BB108" s="291"/>
      <c r="BC108" s="291"/>
      <c r="BD108" s="291"/>
      <c r="BE108" s="291"/>
      <c r="BF108" s="291"/>
      <c r="BG108" s="291"/>
      <c r="BH108" s="291"/>
      <c r="BI108" s="291"/>
      <c r="BJ108" s="291"/>
      <c r="BK108" s="291"/>
      <c r="BL108" s="291"/>
      <c r="BM108" s="291"/>
      <c r="BN108" s="291"/>
      <c r="BO108" s="291"/>
      <c r="BP108" s="291"/>
      <c r="BQ108" s="291"/>
      <c r="BR108" s="291"/>
      <c r="BS108" s="291"/>
      <c r="BT108" s="291"/>
      <c r="BU108" s="291"/>
      <c r="BV108" s="291"/>
      <c r="BW108" s="291"/>
      <c r="BX108" s="291"/>
      <c r="BY108" s="291"/>
      <c r="BZ108" s="291"/>
      <c r="CA108" s="291"/>
      <c r="CB108" s="291"/>
      <c r="CC108" s="291"/>
      <c r="CD108" s="291"/>
      <c r="CE108" s="291"/>
      <c r="CF108" s="291"/>
      <c r="CG108" s="291"/>
      <c r="CH108" s="291"/>
      <c r="CI108" s="291"/>
      <c r="CJ108" s="291"/>
      <c r="CK108" s="291"/>
      <c r="CL108" s="291"/>
      <c r="CM108" s="291"/>
      <c r="CN108" s="291"/>
    </row>
    <row r="109" spans="5:92" ht="14.25" customHeight="1" x14ac:dyDescent="0.35">
      <c r="E109" s="422">
        <v>21</v>
      </c>
      <c r="F109" s="422"/>
      <c r="G109" s="422"/>
      <c r="H109" s="423" t="s">
        <v>749</v>
      </c>
      <c r="I109" s="424"/>
      <c r="J109" s="424"/>
      <c r="K109" s="424"/>
      <c r="L109" s="424"/>
      <c r="M109" s="424"/>
      <c r="N109" s="424"/>
      <c r="O109" s="424"/>
      <c r="P109" s="424"/>
      <c r="Q109" s="424"/>
      <c r="R109" s="424"/>
      <c r="S109" s="424"/>
      <c r="T109" s="424"/>
      <c r="U109" s="424"/>
      <c r="V109" s="424"/>
      <c r="W109" s="424"/>
      <c r="X109" s="424"/>
      <c r="Y109" s="424"/>
      <c r="Z109" s="424"/>
      <c r="AA109" s="424"/>
      <c r="AB109" s="424"/>
      <c r="AC109" s="424"/>
      <c r="AD109" s="424"/>
      <c r="AE109" s="424"/>
      <c r="AF109" s="424"/>
      <c r="AG109" s="424"/>
      <c r="AH109" s="424"/>
      <c r="AI109" s="424"/>
      <c r="AJ109" s="424"/>
      <c r="AK109" s="424"/>
      <c r="AL109" s="424"/>
      <c r="AM109" s="424"/>
      <c r="AN109" s="424"/>
      <c r="AO109" s="424"/>
      <c r="AP109" s="424"/>
      <c r="AQ109" s="424"/>
      <c r="AR109" s="424"/>
      <c r="AS109" s="424"/>
      <c r="AT109" s="424"/>
      <c r="AU109" s="424"/>
      <c r="AV109" s="424"/>
      <c r="AW109" s="291" t="s">
        <v>750</v>
      </c>
      <c r="AX109" s="291"/>
      <c r="AY109" s="291"/>
      <c r="AZ109" s="291"/>
      <c r="BA109" s="291"/>
      <c r="BB109" s="291"/>
      <c r="BC109" s="291"/>
      <c r="BD109" s="291"/>
      <c r="BE109" s="291"/>
      <c r="BF109" s="291"/>
      <c r="BG109" s="291"/>
      <c r="BH109" s="291"/>
      <c r="BI109" s="291"/>
      <c r="BJ109" s="291"/>
      <c r="BK109" s="291"/>
      <c r="BL109" s="291"/>
      <c r="BM109" s="291"/>
      <c r="BN109" s="291"/>
      <c r="BO109" s="291"/>
      <c r="BP109" s="291"/>
      <c r="BQ109" s="291"/>
      <c r="BR109" s="291"/>
      <c r="BS109" s="291"/>
      <c r="BT109" s="291"/>
      <c r="BU109" s="291"/>
      <c r="BV109" s="291"/>
      <c r="BW109" s="291"/>
      <c r="BX109" s="291"/>
      <c r="BY109" s="291"/>
      <c r="BZ109" s="291"/>
      <c r="CA109" s="291"/>
      <c r="CB109" s="291"/>
      <c r="CC109" s="291"/>
      <c r="CD109" s="291"/>
      <c r="CE109" s="291"/>
      <c r="CF109" s="291"/>
      <c r="CG109" s="291"/>
      <c r="CH109" s="291"/>
      <c r="CI109" s="291"/>
      <c r="CJ109" s="291"/>
      <c r="CK109" s="291"/>
      <c r="CL109" s="291"/>
      <c r="CM109" s="291"/>
      <c r="CN109" s="291"/>
    </row>
    <row r="110" spans="5:92" ht="14.25" customHeight="1" x14ac:dyDescent="0.35">
      <c r="E110" s="422">
        <v>22</v>
      </c>
      <c r="F110" s="422"/>
      <c r="G110" s="422"/>
      <c r="H110" s="423" t="s">
        <v>751</v>
      </c>
      <c r="I110" s="424"/>
      <c r="J110" s="424"/>
      <c r="K110" s="424"/>
      <c r="L110" s="424"/>
      <c r="M110" s="424"/>
      <c r="N110" s="424"/>
      <c r="O110" s="424"/>
      <c r="P110" s="424"/>
      <c r="Q110" s="424"/>
      <c r="R110" s="424"/>
      <c r="S110" s="424"/>
      <c r="T110" s="424"/>
      <c r="U110" s="424"/>
      <c r="V110" s="424"/>
      <c r="W110" s="424"/>
      <c r="X110" s="424"/>
      <c r="Y110" s="424"/>
      <c r="Z110" s="424"/>
      <c r="AA110" s="424"/>
      <c r="AB110" s="424"/>
      <c r="AC110" s="424"/>
      <c r="AD110" s="424"/>
      <c r="AE110" s="424"/>
      <c r="AF110" s="424"/>
      <c r="AG110" s="424"/>
      <c r="AH110" s="424"/>
      <c r="AI110" s="424"/>
      <c r="AJ110" s="424"/>
      <c r="AK110" s="424"/>
      <c r="AL110" s="424"/>
      <c r="AM110" s="424"/>
      <c r="AN110" s="424"/>
      <c r="AO110" s="424"/>
      <c r="AP110" s="424"/>
      <c r="AQ110" s="424"/>
      <c r="AR110" s="424"/>
      <c r="AS110" s="424"/>
      <c r="AT110" s="424"/>
      <c r="AU110" s="424"/>
      <c r="AV110" s="424"/>
      <c r="AW110" s="291" t="s">
        <v>752</v>
      </c>
      <c r="AX110" s="291"/>
      <c r="AY110" s="291"/>
      <c r="AZ110" s="291"/>
      <c r="BA110" s="291"/>
      <c r="BB110" s="291"/>
      <c r="BC110" s="291"/>
      <c r="BD110" s="291"/>
      <c r="BE110" s="291"/>
      <c r="BF110" s="291"/>
      <c r="BG110" s="291"/>
      <c r="BH110" s="291"/>
      <c r="BI110" s="291"/>
      <c r="BJ110" s="291"/>
      <c r="BK110" s="291"/>
      <c r="BL110" s="291"/>
      <c r="BM110" s="291"/>
      <c r="BN110" s="291"/>
      <c r="BO110" s="291"/>
      <c r="BP110" s="291"/>
      <c r="BQ110" s="291"/>
      <c r="BR110" s="291"/>
      <c r="BS110" s="291"/>
      <c r="BT110" s="291"/>
      <c r="BU110" s="291"/>
      <c r="BV110" s="291"/>
      <c r="BW110" s="291"/>
      <c r="BX110" s="291"/>
      <c r="BY110" s="291"/>
      <c r="BZ110" s="291"/>
      <c r="CA110" s="291"/>
      <c r="CB110" s="291"/>
      <c r="CC110" s="291"/>
      <c r="CD110" s="291"/>
      <c r="CE110" s="291"/>
      <c r="CF110" s="291"/>
      <c r="CG110" s="291"/>
      <c r="CH110" s="291"/>
      <c r="CI110" s="291"/>
      <c r="CJ110" s="291"/>
      <c r="CK110" s="291"/>
      <c r="CL110" s="291"/>
      <c r="CM110" s="291"/>
      <c r="CN110" s="291"/>
    </row>
    <row r="111" spans="5:92" ht="14.25" customHeight="1" x14ac:dyDescent="0.35">
      <c r="E111" s="422">
        <v>23</v>
      </c>
      <c r="F111" s="422"/>
      <c r="G111" s="422"/>
      <c r="H111" s="423" t="s">
        <v>753</v>
      </c>
      <c r="I111" s="424"/>
      <c r="J111" s="424"/>
      <c r="K111" s="424"/>
      <c r="L111" s="424"/>
      <c r="M111" s="424"/>
      <c r="N111" s="424"/>
      <c r="O111" s="424"/>
      <c r="P111" s="424"/>
      <c r="Q111" s="424"/>
      <c r="R111" s="424"/>
      <c r="S111" s="424"/>
      <c r="T111" s="424"/>
      <c r="U111" s="424"/>
      <c r="V111" s="424"/>
      <c r="W111" s="424"/>
      <c r="X111" s="424"/>
      <c r="Y111" s="424"/>
      <c r="Z111" s="424"/>
      <c r="AA111" s="424"/>
      <c r="AB111" s="424"/>
      <c r="AC111" s="424"/>
      <c r="AD111" s="424"/>
      <c r="AE111" s="424"/>
      <c r="AF111" s="424"/>
      <c r="AG111" s="424"/>
      <c r="AH111" s="424"/>
      <c r="AI111" s="424"/>
      <c r="AJ111" s="424"/>
      <c r="AK111" s="424"/>
      <c r="AL111" s="424"/>
      <c r="AM111" s="424"/>
      <c r="AN111" s="424"/>
      <c r="AO111" s="424"/>
      <c r="AP111" s="424"/>
      <c r="AQ111" s="424"/>
      <c r="AR111" s="424"/>
      <c r="AS111" s="424"/>
      <c r="AT111" s="424"/>
      <c r="AU111" s="424"/>
      <c r="AV111" s="424"/>
      <c r="AW111" s="291" t="s">
        <v>754</v>
      </c>
      <c r="AX111" s="291"/>
      <c r="AY111" s="291"/>
      <c r="AZ111" s="291"/>
      <c r="BA111" s="291"/>
      <c r="BB111" s="291"/>
      <c r="BC111" s="291"/>
      <c r="BD111" s="291"/>
      <c r="BE111" s="291"/>
      <c r="BF111" s="291"/>
      <c r="BG111" s="291"/>
      <c r="BH111" s="291"/>
      <c r="BI111" s="291"/>
      <c r="BJ111" s="291"/>
      <c r="BK111" s="291"/>
      <c r="BL111" s="291"/>
      <c r="BM111" s="291"/>
      <c r="BN111" s="291"/>
      <c r="BO111" s="291"/>
      <c r="BP111" s="291"/>
      <c r="BQ111" s="291"/>
      <c r="BR111" s="291"/>
      <c r="BS111" s="291"/>
      <c r="BT111" s="291"/>
      <c r="BU111" s="291"/>
      <c r="BV111" s="291"/>
      <c r="BW111" s="291"/>
      <c r="BX111" s="291"/>
      <c r="BY111" s="291"/>
      <c r="BZ111" s="291"/>
      <c r="CA111" s="291"/>
      <c r="CB111" s="291"/>
      <c r="CC111" s="291"/>
      <c r="CD111" s="291"/>
      <c r="CE111" s="291"/>
      <c r="CF111" s="291"/>
      <c r="CG111" s="291"/>
      <c r="CH111" s="291"/>
      <c r="CI111" s="291"/>
      <c r="CJ111" s="291"/>
      <c r="CK111" s="291"/>
      <c r="CL111" s="291"/>
      <c r="CM111" s="291"/>
      <c r="CN111" s="291"/>
    </row>
    <row r="112" spans="5:92" ht="14.25" customHeight="1" x14ac:dyDescent="0.35">
      <c r="E112" s="422">
        <v>24</v>
      </c>
      <c r="F112" s="422"/>
      <c r="G112" s="422"/>
      <c r="H112" s="423" t="s">
        <v>755</v>
      </c>
      <c r="I112" s="424"/>
      <c r="J112" s="424"/>
      <c r="K112" s="424"/>
      <c r="L112" s="424"/>
      <c r="M112" s="424"/>
      <c r="N112" s="424"/>
      <c r="O112" s="424"/>
      <c r="P112" s="424"/>
      <c r="Q112" s="424"/>
      <c r="R112" s="424"/>
      <c r="S112" s="424"/>
      <c r="T112" s="424"/>
      <c r="U112" s="424"/>
      <c r="V112" s="424"/>
      <c r="W112" s="424"/>
      <c r="X112" s="424"/>
      <c r="Y112" s="424"/>
      <c r="Z112" s="424"/>
      <c r="AA112" s="424"/>
      <c r="AB112" s="424"/>
      <c r="AC112" s="424"/>
      <c r="AD112" s="424"/>
      <c r="AE112" s="424"/>
      <c r="AF112" s="424"/>
      <c r="AG112" s="424"/>
      <c r="AH112" s="424"/>
      <c r="AI112" s="424"/>
      <c r="AJ112" s="424"/>
      <c r="AK112" s="424"/>
      <c r="AL112" s="424"/>
      <c r="AM112" s="424"/>
      <c r="AN112" s="424"/>
      <c r="AO112" s="424"/>
      <c r="AP112" s="424"/>
      <c r="AQ112" s="424"/>
      <c r="AR112" s="424"/>
      <c r="AS112" s="424"/>
      <c r="AT112" s="424"/>
      <c r="AU112" s="424"/>
      <c r="AV112" s="424"/>
      <c r="AW112" s="291" t="s">
        <v>756</v>
      </c>
      <c r="AX112" s="291"/>
      <c r="AY112" s="291"/>
      <c r="AZ112" s="291"/>
      <c r="BA112" s="291"/>
      <c r="BB112" s="291"/>
      <c r="BC112" s="291"/>
      <c r="BD112" s="291"/>
      <c r="BE112" s="291"/>
      <c r="BF112" s="291"/>
      <c r="BG112" s="291"/>
      <c r="BH112" s="291"/>
      <c r="BI112" s="291"/>
      <c r="BJ112" s="291"/>
      <c r="BK112" s="291"/>
      <c r="BL112" s="291"/>
      <c r="BM112" s="291"/>
      <c r="BN112" s="291"/>
      <c r="BO112" s="291"/>
      <c r="BP112" s="291"/>
      <c r="BQ112" s="291"/>
      <c r="BR112" s="291"/>
      <c r="BS112" s="291"/>
      <c r="BT112" s="291"/>
      <c r="BU112" s="291"/>
      <c r="BV112" s="291"/>
      <c r="BW112" s="291"/>
      <c r="BX112" s="291"/>
      <c r="BY112" s="291"/>
      <c r="BZ112" s="291"/>
      <c r="CA112" s="291"/>
      <c r="CB112" s="291"/>
      <c r="CC112" s="291"/>
      <c r="CD112" s="291"/>
      <c r="CE112" s="291"/>
      <c r="CF112" s="291"/>
      <c r="CG112" s="291"/>
      <c r="CH112" s="291"/>
      <c r="CI112" s="291"/>
      <c r="CJ112" s="291"/>
      <c r="CK112" s="291"/>
      <c r="CL112" s="291"/>
      <c r="CM112" s="291"/>
      <c r="CN112" s="291"/>
    </row>
    <row r="113" spans="4:92" ht="14.25" customHeight="1" x14ac:dyDescent="0.35">
      <c r="E113" s="422">
        <v>25</v>
      </c>
      <c r="F113" s="422"/>
      <c r="G113" s="422"/>
      <c r="H113" s="423" t="s">
        <v>757</v>
      </c>
      <c r="I113" s="424"/>
      <c r="J113" s="424"/>
      <c r="K113" s="424"/>
      <c r="L113" s="424"/>
      <c r="M113" s="424"/>
      <c r="N113" s="424"/>
      <c r="O113" s="424"/>
      <c r="P113" s="424"/>
      <c r="Q113" s="424"/>
      <c r="R113" s="424"/>
      <c r="S113" s="424"/>
      <c r="T113" s="424"/>
      <c r="U113" s="424"/>
      <c r="V113" s="424"/>
      <c r="W113" s="424"/>
      <c r="X113" s="424"/>
      <c r="Y113" s="424"/>
      <c r="Z113" s="424"/>
      <c r="AA113" s="424"/>
      <c r="AB113" s="424"/>
      <c r="AC113" s="424"/>
      <c r="AD113" s="424"/>
      <c r="AE113" s="424"/>
      <c r="AF113" s="424"/>
      <c r="AG113" s="424"/>
      <c r="AH113" s="424"/>
      <c r="AI113" s="424"/>
      <c r="AJ113" s="424"/>
      <c r="AK113" s="424"/>
      <c r="AL113" s="424"/>
      <c r="AM113" s="424"/>
      <c r="AN113" s="424"/>
      <c r="AO113" s="424"/>
      <c r="AP113" s="424"/>
      <c r="AQ113" s="424"/>
      <c r="AR113" s="424"/>
      <c r="AS113" s="424"/>
      <c r="AT113" s="424"/>
      <c r="AU113" s="424"/>
      <c r="AV113" s="424"/>
      <c r="AW113" s="291" t="s">
        <v>758</v>
      </c>
      <c r="AX113" s="291"/>
      <c r="AY113" s="291"/>
      <c r="AZ113" s="291"/>
      <c r="BA113" s="291"/>
      <c r="BB113" s="291"/>
      <c r="BC113" s="291"/>
      <c r="BD113" s="291"/>
      <c r="BE113" s="291"/>
      <c r="BF113" s="291"/>
      <c r="BG113" s="291"/>
      <c r="BH113" s="291"/>
      <c r="BI113" s="291"/>
      <c r="BJ113" s="291"/>
      <c r="BK113" s="291"/>
      <c r="BL113" s="291"/>
      <c r="BM113" s="291"/>
      <c r="BN113" s="291"/>
      <c r="BO113" s="291"/>
      <c r="BP113" s="291"/>
      <c r="BQ113" s="291"/>
      <c r="BR113" s="291"/>
      <c r="BS113" s="291"/>
      <c r="BT113" s="291"/>
      <c r="BU113" s="291"/>
      <c r="BV113" s="291"/>
      <c r="BW113" s="291"/>
      <c r="BX113" s="291"/>
      <c r="BY113" s="291"/>
      <c r="BZ113" s="291"/>
      <c r="CA113" s="291"/>
      <c r="CB113" s="291"/>
      <c r="CC113" s="291"/>
      <c r="CD113" s="291"/>
      <c r="CE113" s="291"/>
      <c r="CF113" s="291"/>
      <c r="CG113" s="291"/>
      <c r="CH113" s="291"/>
      <c r="CI113" s="291"/>
      <c r="CJ113" s="291"/>
      <c r="CK113" s="291"/>
      <c r="CL113" s="291"/>
      <c r="CM113" s="291"/>
      <c r="CN113" s="291"/>
    </row>
    <row r="114" spans="4:92" ht="14.25" customHeight="1" x14ac:dyDescent="0.35">
      <c r="E114" s="422">
        <v>26</v>
      </c>
      <c r="F114" s="422"/>
      <c r="G114" s="422"/>
      <c r="H114" s="423" t="s">
        <v>759</v>
      </c>
      <c r="I114" s="424"/>
      <c r="J114" s="424"/>
      <c r="K114" s="424"/>
      <c r="L114" s="424"/>
      <c r="M114" s="424"/>
      <c r="N114" s="424"/>
      <c r="O114" s="424"/>
      <c r="P114" s="424"/>
      <c r="Q114" s="424"/>
      <c r="R114" s="424"/>
      <c r="S114" s="424"/>
      <c r="T114" s="424"/>
      <c r="U114" s="424"/>
      <c r="V114" s="424"/>
      <c r="W114" s="424"/>
      <c r="X114" s="424"/>
      <c r="Y114" s="424"/>
      <c r="Z114" s="424"/>
      <c r="AA114" s="424"/>
      <c r="AB114" s="424"/>
      <c r="AC114" s="424"/>
      <c r="AD114" s="424"/>
      <c r="AE114" s="424"/>
      <c r="AF114" s="424"/>
      <c r="AG114" s="424"/>
      <c r="AH114" s="424"/>
      <c r="AI114" s="424"/>
      <c r="AJ114" s="424"/>
      <c r="AK114" s="424"/>
      <c r="AL114" s="424"/>
      <c r="AM114" s="424"/>
      <c r="AN114" s="424"/>
      <c r="AO114" s="424"/>
      <c r="AP114" s="424"/>
      <c r="AQ114" s="424"/>
      <c r="AR114" s="424"/>
      <c r="AS114" s="424"/>
      <c r="AT114" s="424"/>
      <c r="AU114" s="424"/>
      <c r="AV114" s="424"/>
      <c r="AW114" s="291" t="s">
        <v>760</v>
      </c>
      <c r="AX114" s="291"/>
      <c r="AY114" s="291"/>
      <c r="AZ114" s="291"/>
      <c r="BA114" s="291"/>
      <c r="BB114" s="291"/>
      <c r="BC114" s="291"/>
      <c r="BD114" s="291"/>
      <c r="BE114" s="291"/>
      <c r="BF114" s="291"/>
      <c r="BG114" s="291"/>
      <c r="BH114" s="291"/>
      <c r="BI114" s="291"/>
      <c r="BJ114" s="291"/>
      <c r="BK114" s="291"/>
      <c r="BL114" s="291"/>
      <c r="BM114" s="291"/>
      <c r="BN114" s="291"/>
      <c r="BO114" s="291"/>
      <c r="BP114" s="291"/>
      <c r="BQ114" s="291"/>
      <c r="BR114" s="291"/>
      <c r="BS114" s="291"/>
      <c r="BT114" s="291"/>
      <c r="BU114" s="291"/>
      <c r="BV114" s="291"/>
      <c r="BW114" s="291"/>
      <c r="BX114" s="291"/>
      <c r="BY114" s="291"/>
      <c r="BZ114" s="291"/>
      <c r="CA114" s="291"/>
      <c r="CB114" s="291"/>
      <c r="CC114" s="291"/>
      <c r="CD114" s="291"/>
      <c r="CE114" s="291"/>
      <c r="CF114" s="291"/>
      <c r="CG114" s="291"/>
      <c r="CH114" s="291"/>
      <c r="CI114" s="291"/>
      <c r="CJ114" s="291"/>
      <c r="CK114" s="291"/>
      <c r="CL114" s="291"/>
      <c r="CM114" s="291"/>
      <c r="CN114" s="291"/>
    </row>
    <row r="115" spans="4:92" ht="14.25" customHeight="1" x14ac:dyDescent="0.35">
      <c r="E115" s="422">
        <v>27</v>
      </c>
      <c r="F115" s="422"/>
      <c r="G115" s="422"/>
      <c r="H115" s="423" t="s">
        <v>761</v>
      </c>
      <c r="I115" s="424"/>
      <c r="J115" s="424"/>
      <c r="K115" s="424"/>
      <c r="L115" s="424"/>
      <c r="M115" s="424"/>
      <c r="N115" s="424"/>
      <c r="O115" s="424"/>
      <c r="P115" s="424"/>
      <c r="Q115" s="424"/>
      <c r="R115" s="424"/>
      <c r="S115" s="424"/>
      <c r="T115" s="424"/>
      <c r="U115" s="424"/>
      <c r="V115" s="424"/>
      <c r="W115" s="424"/>
      <c r="X115" s="424"/>
      <c r="Y115" s="424"/>
      <c r="Z115" s="424"/>
      <c r="AA115" s="424"/>
      <c r="AB115" s="424"/>
      <c r="AC115" s="424"/>
      <c r="AD115" s="424"/>
      <c r="AE115" s="424"/>
      <c r="AF115" s="424"/>
      <c r="AG115" s="424"/>
      <c r="AH115" s="424"/>
      <c r="AI115" s="424"/>
      <c r="AJ115" s="424"/>
      <c r="AK115" s="424"/>
      <c r="AL115" s="424"/>
      <c r="AM115" s="424"/>
      <c r="AN115" s="424"/>
      <c r="AO115" s="424"/>
      <c r="AP115" s="424"/>
      <c r="AQ115" s="424"/>
      <c r="AR115" s="424"/>
      <c r="AS115" s="424"/>
      <c r="AT115" s="424"/>
      <c r="AU115" s="424"/>
      <c r="AV115" s="424"/>
      <c r="AW115" s="291" t="s">
        <v>762</v>
      </c>
      <c r="AX115" s="291"/>
      <c r="AY115" s="291"/>
      <c r="AZ115" s="291"/>
      <c r="BA115" s="291"/>
      <c r="BB115" s="291"/>
      <c r="BC115" s="291"/>
      <c r="BD115" s="291"/>
      <c r="BE115" s="291"/>
      <c r="BF115" s="291"/>
      <c r="BG115" s="291"/>
      <c r="BH115" s="291"/>
      <c r="BI115" s="291"/>
      <c r="BJ115" s="291"/>
      <c r="BK115" s="291"/>
      <c r="BL115" s="291"/>
      <c r="BM115" s="291"/>
      <c r="BN115" s="291"/>
      <c r="BO115" s="291"/>
      <c r="BP115" s="291"/>
      <c r="BQ115" s="291"/>
      <c r="BR115" s="291"/>
      <c r="BS115" s="291"/>
      <c r="BT115" s="291"/>
      <c r="BU115" s="291"/>
      <c r="BV115" s="291"/>
      <c r="BW115" s="291"/>
      <c r="BX115" s="291"/>
      <c r="BY115" s="291"/>
      <c r="BZ115" s="291"/>
      <c r="CA115" s="291"/>
      <c r="CB115" s="291"/>
      <c r="CC115" s="291"/>
      <c r="CD115" s="291"/>
      <c r="CE115" s="291"/>
      <c r="CF115" s="291"/>
      <c r="CG115" s="291"/>
      <c r="CH115" s="291"/>
      <c r="CI115" s="291"/>
      <c r="CJ115" s="291"/>
      <c r="CK115" s="291"/>
      <c r="CL115" s="291"/>
      <c r="CM115" s="291"/>
      <c r="CN115" s="291"/>
    </row>
    <row r="116" spans="4:92" ht="14.25" customHeight="1" x14ac:dyDescent="0.35">
      <c r="E116" s="422">
        <v>28</v>
      </c>
      <c r="F116" s="422"/>
      <c r="G116" s="422"/>
      <c r="H116" s="423"/>
      <c r="I116" s="424"/>
      <c r="J116" s="424"/>
      <c r="K116" s="424"/>
      <c r="L116" s="424"/>
      <c r="M116" s="424"/>
      <c r="N116" s="424"/>
      <c r="O116" s="424"/>
      <c r="P116" s="424"/>
      <c r="Q116" s="424"/>
      <c r="R116" s="424"/>
      <c r="S116" s="424"/>
      <c r="T116" s="424"/>
      <c r="U116" s="424"/>
      <c r="V116" s="424"/>
      <c r="W116" s="424"/>
      <c r="X116" s="424"/>
      <c r="Y116" s="424"/>
      <c r="Z116" s="424"/>
      <c r="AA116" s="424"/>
      <c r="AB116" s="424"/>
      <c r="AC116" s="424"/>
      <c r="AD116" s="424"/>
      <c r="AE116" s="424"/>
      <c r="AF116" s="424"/>
      <c r="AG116" s="424"/>
      <c r="AH116" s="424"/>
      <c r="AI116" s="424"/>
      <c r="AJ116" s="424"/>
      <c r="AK116" s="424"/>
      <c r="AL116" s="424"/>
      <c r="AM116" s="424"/>
      <c r="AN116" s="424"/>
      <c r="AO116" s="424"/>
      <c r="AP116" s="424"/>
      <c r="AQ116" s="424"/>
      <c r="AR116" s="424"/>
      <c r="AS116" s="424"/>
      <c r="AT116" s="424"/>
      <c r="AU116" s="424"/>
      <c r="AV116" s="424"/>
      <c r="AW116" s="291"/>
      <c r="AX116" s="291"/>
      <c r="AY116" s="291"/>
      <c r="AZ116" s="291"/>
      <c r="BA116" s="291"/>
      <c r="BB116" s="291"/>
      <c r="BC116" s="291"/>
      <c r="BD116" s="291"/>
      <c r="BE116" s="291"/>
      <c r="BF116" s="291"/>
      <c r="BG116" s="291"/>
      <c r="BH116" s="291"/>
      <c r="BI116" s="291"/>
      <c r="BJ116" s="291"/>
      <c r="BK116" s="291"/>
      <c r="BL116" s="291"/>
      <c r="BM116" s="291"/>
      <c r="BN116" s="291"/>
      <c r="BO116" s="291"/>
      <c r="BP116" s="291"/>
      <c r="BQ116" s="291"/>
      <c r="BR116" s="291"/>
      <c r="BS116" s="291"/>
      <c r="BT116" s="291"/>
      <c r="BU116" s="291"/>
      <c r="BV116" s="291"/>
      <c r="BW116" s="291"/>
      <c r="BX116" s="291"/>
      <c r="BY116" s="291"/>
      <c r="BZ116" s="291"/>
      <c r="CA116" s="291"/>
      <c r="CB116" s="291"/>
      <c r="CC116" s="291"/>
      <c r="CD116" s="291"/>
      <c r="CE116" s="291"/>
      <c r="CF116" s="291"/>
      <c r="CG116" s="291"/>
      <c r="CH116" s="291"/>
      <c r="CI116" s="291"/>
      <c r="CJ116" s="291"/>
      <c r="CK116" s="291"/>
      <c r="CL116" s="291"/>
      <c r="CM116" s="291"/>
      <c r="CN116" s="291"/>
    </row>
    <row r="117" spans="4:92" ht="14.25" customHeight="1" x14ac:dyDescent="0.35">
      <c r="E117" s="422">
        <v>29</v>
      </c>
      <c r="F117" s="422"/>
      <c r="G117" s="422"/>
      <c r="H117" s="423"/>
      <c r="I117" s="424"/>
      <c r="J117" s="424"/>
      <c r="K117" s="424"/>
      <c r="L117" s="424"/>
      <c r="M117" s="424"/>
      <c r="N117" s="424"/>
      <c r="O117" s="424"/>
      <c r="P117" s="424"/>
      <c r="Q117" s="424"/>
      <c r="R117" s="424"/>
      <c r="S117" s="424"/>
      <c r="T117" s="424"/>
      <c r="U117" s="424"/>
      <c r="V117" s="424"/>
      <c r="W117" s="424"/>
      <c r="X117" s="424"/>
      <c r="Y117" s="424"/>
      <c r="Z117" s="424"/>
      <c r="AA117" s="424"/>
      <c r="AB117" s="424"/>
      <c r="AC117" s="424"/>
      <c r="AD117" s="424"/>
      <c r="AE117" s="424"/>
      <c r="AF117" s="424"/>
      <c r="AG117" s="424"/>
      <c r="AH117" s="424"/>
      <c r="AI117" s="424"/>
      <c r="AJ117" s="424"/>
      <c r="AK117" s="424"/>
      <c r="AL117" s="424"/>
      <c r="AM117" s="424"/>
      <c r="AN117" s="424"/>
      <c r="AO117" s="424"/>
      <c r="AP117" s="424"/>
      <c r="AQ117" s="424"/>
      <c r="AR117" s="424"/>
      <c r="AS117" s="424"/>
      <c r="AT117" s="424"/>
      <c r="AU117" s="424"/>
      <c r="AV117" s="424"/>
      <c r="AW117" s="291"/>
      <c r="AX117" s="291"/>
      <c r="AY117" s="291"/>
      <c r="AZ117" s="291"/>
      <c r="BA117" s="291"/>
      <c r="BB117" s="291"/>
      <c r="BC117" s="291"/>
      <c r="BD117" s="291"/>
      <c r="BE117" s="291"/>
      <c r="BF117" s="291"/>
      <c r="BG117" s="291"/>
      <c r="BH117" s="291"/>
      <c r="BI117" s="291"/>
      <c r="BJ117" s="291"/>
      <c r="BK117" s="291"/>
      <c r="BL117" s="291"/>
      <c r="BM117" s="291"/>
      <c r="BN117" s="291"/>
      <c r="BO117" s="291"/>
      <c r="BP117" s="291"/>
      <c r="BQ117" s="291"/>
      <c r="BR117" s="291"/>
      <c r="BS117" s="291"/>
      <c r="BT117" s="291"/>
      <c r="BU117" s="291"/>
      <c r="BV117" s="291"/>
      <c r="BW117" s="291"/>
      <c r="BX117" s="291"/>
      <c r="BY117" s="291"/>
      <c r="BZ117" s="291"/>
      <c r="CA117" s="291"/>
      <c r="CB117" s="291"/>
      <c r="CC117" s="291"/>
      <c r="CD117" s="291"/>
      <c r="CE117" s="291"/>
      <c r="CF117" s="291"/>
      <c r="CG117" s="291"/>
      <c r="CH117" s="291"/>
      <c r="CI117" s="291"/>
      <c r="CJ117" s="291"/>
      <c r="CK117" s="291"/>
      <c r="CL117" s="291"/>
      <c r="CM117" s="291"/>
      <c r="CN117" s="291"/>
    </row>
    <row r="118" spans="4:92" ht="14.25" customHeight="1" x14ac:dyDescent="0.35">
      <c r="E118" s="422">
        <v>30</v>
      </c>
      <c r="F118" s="422"/>
      <c r="G118" s="422"/>
      <c r="H118" s="423"/>
      <c r="I118" s="424"/>
      <c r="J118" s="424"/>
      <c r="K118" s="424"/>
      <c r="L118" s="424"/>
      <c r="M118" s="424"/>
      <c r="N118" s="424"/>
      <c r="O118" s="424"/>
      <c r="P118" s="424"/>
      <c r="Q118" s="424"/>
      <c r="R118" s="424"/>
      <c r="S118" s="424"/>
      <c r="T118" s="424"/>
      <c r="U118" s="424"/>
      <c r="V118" s="424"/>
      <c r="W118" s="424"/>
      <c r="X118" s="424"/>
      <c r="Y118" s="424"/>
      <c r="Z118" s="424"/>
      <c r="AA118" s="424"/>
      <c r="AB118" s="424"/>
      <c r="AC118" s="424"/>
      <c r="AD118" s="424"/>
      <c r="AE118" s="424"/>
      <c r="AF118" s="424"/>
      <c r="AG118" s="424"/>
      <c r="AH118" s="424"/>
      <c r="AI118" s="424"/>
      <c r="AJ118" s="424"/>
      <c r="AK118" s="424"/>
      <c r="AL118" s="424"/>
      <c r="AM118" s="424"/>
      <c r="AN118" s="424"/>
      <c r="AO118" s="424"/>
      <c r="AP118" s="424"/>
      <c r="AQ118" s="424"/>
      <c r="AR118" s="424"/>
      <c r="AS118" s="424"/>
      <c r="AT118" s="424"/>
      <c r="AU118" s="424"/>
      <c r="AV118" s="424"/>
      <c r="AW118" s="291"/>
      <c r="AX118" s="291"/>
      <c r="AY118" s="291"/>
      <c r="AZ118" s="291"/>
      <c r="BA118" s="291"/>
      <c r="BB118" s="291"/>
      <c r="BC118" s="291"/>
      <c r="BD118" s="291"/>
      <c r="BE118" s="291"/>
      <c r="BF118" s="291"/>
      <c r="BG118" s="291"/>
      <c r="BH118" s="291"/>
      <c r="BI118" s="291"/>
      <c r="BJ118" s="291"/>
      <c r="BK118" s="291"/>
      <c r="BL118" s="291"/>
      <c r="BM118" s="291"/>
      <c r="BN118" s="291"/>
      <c r="BO118" s="291"/>
      <c r="BP118" s="291"/>
      <c r="BQ118" s="291"/>
      <c r="BR118" s="291"/>
      <c r="BS118" s="291"/>
      <c r="BT118" s="291"/>
      <c r="BU118" s="291"/>
      <c r="BV118" s="291"/>
      <c r="BW118" s="291"/>
      <c r="BX118" s="291"/>
      <c r="BY118" s="291"/>
      <c r="BZ118" s="291"/>
      <c r="CA118" s="291"/>
      <c r="CB118" s="291"/>
      <c r="CC118" s="291"/>
      <c r="CD118" s="291"/>
      <c r="CE118" s="291"/>
      <c r="CF118" s="291"/>
      <c r="CG118" s="291"/>
      <c r="CH118" s="291"/>
      <c r="CI118" s="291"/>
      <c r="CJ118" s="291"/>
      <c r="CK118" s="291"/>
      <c r="CL118" s="291"/>
      <c r="CM118" s="291"/>
      <c r="CN118" s="291"/>
    </row>
    <row r="119" spans="4:92" ht="14.25" customHeight="1" x14ac:dyDescent="0.35"/>
    <row r="120" spans="4:92" ht="14.25" customHeight="1" x14ac:dyDescent="0.35"/>
    <row r="121" spans="4:92" ht="14.25" customHeight="1" x14ac:dyDescent="0.35">
      <c r="D121" s="429" t="s">
        <v>26</v>
      </c>
      <c r="E121" s="429"/>
      <c r="F121" s="429"/>
      <c r="G121" s="429"/>
      <c r="H121" s="429"/>
      <c r="I121" s="429"/>
      <c r="J121" s="429"/>
      <c r="K121" s="429"/>
      <c r="L121" s="429"/>
      <c r="M121" s="429"/>
      <c r="N121" s="429"/>
      <c r="O121" s="429"/>
      <c r="P121" s="429"/>
      <c r="Q121" s="429"/>
      <c r="R121" s="429"/>
      <c r="S121" s="429"/>
      <c r="T121" s="429"/>
      <c r="U121" s="429"/>
      <c r="V121" s="429"/>
      <c r="W121" s="429"/>
      <c r="X121" s="429"/>
      <c r="Y121" s="429"/>
      <c r="Z121" s="429"/>
      <c r="AA121" s="429"/>
      <c r="AB121" s="429"/>
      <c r="AC121" s="429"/>
      <c r="AD121" s="429"/>
      <c r="AE121" s="429"/>
      <c r="AF121" s="429"/>
      <c r="AG121" s="429"/>
      <c r="AH121" s="429"/>
      <c r="AI121" s="429"/>
      <c r="AJ121" s="429"/>
      <c r="AK121" s="429"/>
      <c r="AL121" s="429"/>
      <c r="AM121" s="429"/>
      <c r="AN121" s="429"/>
      <c r="AO121" s="429"/>
      <c r="AP121" s="429"/>
      <c r="AQ121" s="429"/>
      <c r="AR121" s="429"/>
      <c r="AS121" s="429"/>
      <c r="AT121" s="429"/>
      <c r="AU121" s="429"/>
      <c r="AV121" s="429"/>
      <c r="AW121" s="429"/>
      <c r="AX121" s="429"/>
      <c r="AY121" s="429"/>
      <c r="AZ121" s="429"/>
      <c r="BA121" s="429"/>
      <c r="BB121" s="429"/>
      <c r="BC121" s="429"/>
      <c r="BD121" s="429"/>
      <c r="BE121" s="429"/>
      <c r="BF121" s="429"/>
      <c r="BG121" s="429"/>
      <c r="BH121" s="429"/>
      <c r="BI121" s="429"/>
      <c r="BJ121" s="429"/>
      <c r="BK121" s="429"/>
      <c r="BL121" s="429"/>
      <c r="BM121" s="429"/>
      <c r="BN121" s="429"/>
      <c r="BO121" s="429"/>
      <c r="BP121" s="429"/>
      <c r="BQ121" s="429"/>
      <c r="BR121" s="429"/>
      <c r="BS121" s="429"/>
      <c r="BT121" s="429"/>
      <c r="BU121" s="429"/>
      <c r="BV121" s="429"/>
      <c r="BW121" s="429"/>
      <c r="BX121" s="429"/>
      <c r="BY121" s="429"/>
      <c r="BZ121" s="429"/>
      <c r="CA121" s="429"/>
      <c r="CB121" s="429"/>
      <c r="CC121" s="429"/>
      <c r="CD121" s="429"/>
      <c r="CE121" s="429"/>
      <c r="CF121" s="429"/>
      <c r="CG121" s="429"/>
      <c r="CH121" s="429"/>
      <c r="CI121" s="429"/>
      <c r="CJ121" s="429"/>
      <c r="CK121" s="429"/>
      <c r="CL121" s="429"/>
      <c r="CM121" s="429"/>
      <c r="CN121" s="429"/>
    </row>
    <row r="122" spans="4:92" ht="14.25" customHeight="1" x14ac:dyDescent="0.35">
      <c r="D122" s="429"/>
      <c r="E122" s="429"/>
      <c r="F122" s="429"/>
      <c r="G122" s="429"/>
      <c r="H122" s="429"/>
      <c r="I122" s="429"/>
      <c r="J122" s="429"/>
      <c r="K122" s="429"/>
      <c r="L122" s="429"/>
      <c r="M122" s="429"/>
      <c r="N122" s="429"/>
      <c r="O122" s="429"/>
      <c r="P122" s="429"/>
      <c r="Q122" s="429"/>
      <c r="R122" s="429"/>
      <c r="S122" s="429"/>
      <c r="T122" s="429"/>
      <c r="U122" s="429"/>
      <c r="V122" s="429"/>
      <c r="W122" s="429"/>
      <c r="X122" s="429"/>
      <c r="Y122" s="429"/>
      <c r="Z122" s="429"/>
      <c r="AA122" s="429"/>
      <c r="AB122" s="429"/>
      <c r="AC122" s="429"/>
      <c r="AD122" s="429"/>
      <c r="AE122" s="429"/>
      <c r="AF122" s="429"/>
      <c r="AG122" s="429"/>
      <c r="AH122" s="429"/>
      <c r="AI122" s="429"/>
      <c r="AJ122" s="429"/>
      <c r="AK122" s="429"/>
      <c r="AL122" s="429"/>
      <c r="AM122" s="429"/>
      <c r="AN122" s="429"/>
      <c r="AO122" s="429"/>
      <c r="AP122" s="429"/>
      <c r="AQ122" s="429"/>
      <c r="AR122" s="429"/>
      <c r="AS122" s="429"/>
      <c r="AT122" s="429"/>
      <c r="AU122" s="429"/>
      <c r="AV122" s="429"/>
      <c r="AW122" s="429"/>
      <c r="AX122" s="429"/>
      <c r="AY122" s="429"/>
      <c r="AZ122" s="429"/>
      <c r="BA122" s="429"/>
      <c r="BB122" s="429"/>
      <c r="BC122" s="429"/>
      <c r="BD122" s="429"/>
      <c r="BE122" s="429"/>
      <c r="BF122" s="429"/>
      <c r="BG122" s="429"/>
      <c r="BH122" s="429"/>
      <c r="BI122" s="429"/>
      <c r="BJ122" s="429"/>
      <c r="BK122" s="429"/>
      <c r="BL122" s="429"/>
      <c r="BM122" s="429"/>
      <c r="BN122" s="429"/>
      <c r="BO122" s="429"/>
      <c r="BP122" s="429"/>
      <c r="BQ122" s="429"/>
      <c r="BR122" s="429"/>
      <c r="BS122" s="429"/>
      <c r="BT122" s="429"/>
      <c r="BU122" s="429"/>
      <c r="BV122" s="429"/>
      <c r="BW122" s="429"/>
      <c r="BX122" s="429"/>
      <c r="BY122" s="429"/>
      <c r="BZ122" s="429"/>
      <c r="CA122" s="429"/>
      <c r="CB122" s="429"/>
      <c r="CC122" s="429"/>
      <c r="CD122" s="429"/>
      <c r="CE122" s="429"/>
      <c r="CF122" s="429"/>
      <c r="CG122" s="429"/>
      <c r="CH122" s="429"/>
      <c r="CI122" s="429"/>
      <c r="CJ122" s="429"/>
      <c r="CK122" s="429"/>
      <c r="CL122" s="429"/>
      <c r="CM122" s="429"/>
      <c r="CN122" s="429"/>
    </row>
    <row r="123" spans="4:92" ht="14.25" customHeight="1" x14ac:dyDescent="0.35"/>
    <row r="124" spans="4:92" ht="14.25" customHeight="1" x14ac:dyDescent="0.35">
      <c r="E124" s="219" t="s">
        <v>85</v>
      </c>
      <c r="F124" s="219"/>
      <c r="G124" s="219"/>
      <c r="H124" s="219"/>
      <c r="I124" s="219"/>
      <c r="J124" s="219"/>
      <c r="K124" s="219"/>
      <c r="L124" s="219"/>
      <c r="M124" s="219"/>
      <c r="N124" s="219"/>
      <c r="O124" s="219"/>
      <c r="P124" s="219"/>
      <c r="Q124" s="219"/>
      <c r="R124" s="219"/>
      <c r="S124" s="219"/>
      <c r="T124" s="219"/>
      <c r="U124" s="219"/>
      <c r="V124" s="219"/>
      <c r="W124" s="219"/>
      <c r="X124" s="219"/>
      <c r="Y124" s="219"/>
      <c r="Z124" s="219"/>
      <c r="AA124" s="219"/>
      <c r="AB124" s="219"/>
      <c r="AC124" s="219"/>
      <c r="AD124" s="219"/>
      <c r="AE124" s="219"/>
      <c r="AF124" s="219"/>
      <c r="AG124" s="219"/>
      <c r="AH124" s="219"/>
      <c r="AI124" s="219"/>
      <c r="AJ124" s="219"/>
      <c r="AK124" s="219"/>
      <c r="AL124" s="219"/>
      <c r="AM124" s="219"/>
      <c r="AN124" s="219"/>
      <c r="AO124" s="219"/>
      <c r="AP124" s="219"/>
      <c r="AQ124" s="219"/>
      <c r="AR124" s="219"/>
      <c r="AS124" s="219"/>
      <c r="AT124" s="219"/>
      <c r="AU124" s="219"/>
      <c r="AV124" s="219"/>
      <c r="AW124" s="219"/>
    </row>
    <row r="125" spans="4:92" ht="14.25" customHeight="1" x14ac:dyDescent="0.35">
      <c r="E125" s="219"/>
      <c r="F125" s="219"/>
      <c r="G125" s="219"/>
      <c r="H125" s="219"/>
      <c r="I125" s="219"/>
      <c r="J125" s="219"/>
      <c r="K125" s="219"/>
      <c r="L125" s="219"/>
      <c r="M125" s="219"/>
      <c r="N125" s="219"/>
      <c r="O125" s="219"/>
      <c r="P125" s="219"/>
      <c r="Q125" s="219"/>
      <c r="R125" s="219"/>
      <c r="S125" s="219"/>
      <c r="T125" s="219"/>
      <c r="U125" s="219"/>
      <c r="V125" s="219"/>
      <c r="W125" s="219"/>
      <c r="X125" s="219"/>
      <c r="Y125" s="219"/>
      <c r="Z125" s="219"/>
      <c r="AA125" s="219"/>
      <c r="AB125" s="219"/>
      <c r="AC125" s="219"/>
      <c r="AD125" s="219"/>
      <c r="AE125" s="219"/>
      <c r="AF125" s="219"/>
      <c r="AG125" s="219"/>
      <c r="AH125" s="219"/>
      <c r="AI125" s="219"/>
      <c r="AJ125" s="219"/>
      <c r="AK125" s="219"/>
      <c r="AL125" s="219"/>
      <c r="AM125" s="219"/>
      <c r="AN125" s="219"/>
      <c r="AO125" s="219"/>
      <c r="AP125" s="219"/>
      <c r="AQ125" s="219"/>
      <c r="AR125" s="219"/>
      <c r="AS125" s="219"/>
      <c r="AT125" s="219"/>
      <c r="AU125" s="219"/>
      <c r="AV125" s="219"/>
      <c r="AW125" s="219"/>
    </row>
    <row r="126" spans="4:92" ht="14.25" customHeight="1" x14ac:dyDescent="0.35">
      <c r="E126" s="229" t="s">
        <v>23</v>
      </c>
      <c r="F126" s="229"/>
      <c r="G126" s="294" t="s">
        <v>55</v>
      </c>
      <c r="H126" s="294"/>
      <c r="I126" s="294"/>
      <c r="J126" s="294"/>
      <c r="K126" s="294"/>
      <c r="L126" s="294"/>
      <c r="M126" s="294"/>
      <c r="N126" s="294"/>
      <c r="O126" s="294"/>
      <c r="P126" s="294"/>
      <c r="Q126" s="294"/>
      <c r="R126" s="294"/>
      <c r="S126" s="294"/>
      <c r="T126" s="288" t="s">
        <v>56</v>
      </c>
      <c r="U126" s="288"/>
      <c r="V126" s="288"/>
      <c r="W126" s="288"/>
      <c r="X126" s="288"/>
      <c r="Y126" s="288"/>
      <c r="Z126" s="288"/>
      <c r="AA126" s="288"/>
      <c r="AB126" s="288"/>
      <c r="AC126" s="288"/>
      <c r="AD126" s="288"/>
      <c r="AE126" s="288"/>
      <c r="AF126" s="288"/>
      <c r="AG126" s="288"/>
      <c r="AH126" s="288"/>
      <c r="AI126" s="294" t="s">
        <v>100</v>
      </c>
      <c r="AJ126" s="294"/>
      <c r="AK126" s="294"/>
      <c r="AL126" s="294"/>
      <c r="AM126" s="294"/>
      <c r="AN126" s="294"/>
      <c r="AO126" s="294"/>
      <c r="AP126" s="294" t="s">
        <v>101</v>
      </c>
      <c r="AQ126" s="294"/>
      <c r="AR126" s="294"/>
      <c r="AS126" s="294"/>
      <c r="AT126" s="294"/>
      <c r="AU126" s="294"/>
      <c r="AV126" s="294"/>
      <c r="AW126" s="294" t="s">
        <v>102</v>
      </c>
      <c r="AX126" s="294"/>
      <c r="AY126" s="294"/>
      <c r="AZ126" s="294"/>
      <c r="BA126" s="294"/>
      <c r="BB126" s="294"/>
      <c r="BC126" s="294"/>
      <c r="BD126" s="294" t="s">
        <v>103</v>
      </c>
      <c r="BE126" s="294"/>
      <c r="BF126" s="294"/>
      <c r="BG126" s="294"/>
      <c r="BH126" s="294"/>
      <c r="BI126" s="294"/>
      <c r="BJ126" s="294"/>
      <c r="BK126" s="294" t="s">
        <v>104</v>
      </c>
      <c r="BL126" s="294"/>
      <c r="BM126" s="294"/>
      <c r="BN126" s="294"/>
      <c r="BO126" s="294"/>
      <c r="BP126" s="294"/>
      <c r="BQ126" s="294"/>
      <c r="BR126" s="294" t="s">
        <v>105</v>
      </c>
      <c r="BS126" s="294"/>
      <c r="BT126" s="294"/>
      <c r="BU126" s="294"/>
      <c r="BV126" s="294"/>
      <c r="BW126" s="294"/>
      <c r="BX126" s="294"/>
      <c r="BY126" s="294" t="s">
        <v>106</v>
      </c>
      <c r="BZ126" s="294"/>
      <c r="CA126" s="294"/>
      <c r="CB126" s="294"/>
      <c r="CC126" s="294"/>
      <c r="CD126" s="294"/>
      <c r="CE126" s="294"/>
      <c r="CF126" s="292" t="s">
        <v>57</v>
      </c>
      <c r="CG126" s="292"/>
      <c r="CH126" s="292"/>
      <c r="CI126" s="292"/>
      <c r="CJ126" s="292"/>
      <c r="CK126" s="292"/>
      <c r="CL126" s="292"/>
      <c r="CM126" s="292"/>
      <c r="CN126" s="292"/>
    </row>
    <row r="127" spans="4:92" ht="14.25" customHeight="1" x14ac:dyDescent="0.35">
      <c r="E127" s="229"/>
      <c r="F127" s="229"/>
      <c r="G127" s="294"/>
      <c r="H127" s="294"/>
      <c r="I127" s="294"/>
      <c r="J127" s="294"/>
      <c r="K127" s="294"/>
      <c r="L127" s="294"/>
      <c r="M127" s="294"/>
      <c r="N127" s="294"/>
      <c r="O127" s="294"/>
      <c r="P127" s="294"/>
      <c r="Q127" s="294"/>
      <c r="R127" s="294"/>
      <c r="S127" s="294"/>
      <c r="T127" s="288"/>
      <c r="U127" s="288"/>
      <c r="V127" s="288"/>
      <c r="W127" s="288"/>
      <c r="X127" s="288"/>
      <c r="Y127" s="288"/>
      <c r="Z127" s="288"/>
      <c r="AA127" s="288"/>
      <c r="AB127" s="288"/>
      <c r="AC127" s="288"/>
      <c r="AD127" s="288"/>
      <c r="AE127" s="288"/>
      <c r="AF127" s="288"/>
      <c r="AG127" s="288"/>
      <c r="AH127" s="288"/>
      <c r="AI127" s="294"/>
      <c r="AJ127" s="294"/>
      <c r="AK127" s="294"/>
      <c r="AL127" s="294"/>
      <c r="AM127" s="294"/>
      <c r="AN127" s="294"/>
      <c r="AO127" s="294"/>
      <c r="AP127" s="294"/>
      <c r="AQ127" s="294"/>
      <c r="AR127" s="294"/>
      <c r="AS127" s="294"/>
      <c r="AT127" s="294"/>
      <c r="AU127" s="294"/>
      <c r="AV127" s="294"/>
      <c r="AW127" s="294"/>
      <c r="AX127" s="294"/>
      <c r="AY127" s="294"/>
      <c r="AZ127" s="294"/>
      <c r="BA127" s="294"/>
      <c r="BB127" s="294"/>
      <c r="BC127" s="294"/>
      <c r="BD127" s="294"/>
      <c r="BE127" s="294"/>
      <c r="BF127" s="294"/>
      <c r="BG127" s="294"/>
      <c r="BH127" s="294"/>
      <c r="BI127" s="294"/>
      <c r="BJ127" s="294"/>
      <c r="BK127" s="294"/>
      <c r="BL127" s="294"/>
      <c r="BM127" s="294"/>
      <c r="BN127" s="294"/>
      <c r="BO127" s="294"/>
      <c r="BP127" s="294"/>
      <c r="BQ127" s="294"/>
      <c r="BR127" s="294"/>
      <c r="BS127" s="294"/>
      <c r="BT127" s="294"/>
      <c r="BU127" s="294"/>
      <c r="BV127" s="294"/>
      <c r="BW127" s="294"/>
      <c r="BX127" s="294"/>
      <c r="BY127" s="294"/>
      <c r="BZ127" s="294"/>
      <c r="CA127" s="294"/>
      <c r="CB127" s="294"/>
      <c r="CC127" s="294"/>
      <c r="CD127" s="294"/>
      <c r="CE127" s="294"/>
      <c r="CF127" s="292" t="s">
        <v>58</v>
      </c>
      <c r="CG127" s="292"/>
      <c r="CH127" s="292"/>
      <c r="CI127" s="292"/>
      <c r="CJ127" s="292"/>
      <c r="CK127" s="292" t="s">
        <v>59</v>
      </c>
      <c r="CL127" s="292"/>
      <c r="CM127" s="292"/>
      <c r="CN127" s="292"/>
    </row>
    <row r="128" spans="4:92" ht="14.25" customHeight="1" x14ac:dyDescent="0.35">
      <c r="E128" s="293">
        <v>1</v>
      </c>
      <c r="F128" s="293"/>
      <c r="G128" s="293"/>
      <c r="H128" s="293"/>
      <c r="I128" s="293"/>
      <c r="J128" s="293"/>
      <c r="K128" s="293"/>
      <c r="L128" s="293"/>
      <c r="M128" s="293"/>
      <c r="N128" s="293"/>
      <c r="O128" s="293"/>
      <c r="P128" s="293"/>
      <c r="Q128" s="293"/>
      <c r="R128" s="293"/>
      <c r="S128" s="293"/>
      <c r="T128" s="293" t="s">
        <v>1016</v>
      </c>
      <c r="U128" s="293"/>
      <c r="V128" s="293"/>
      <c r="W128" s="293"/>
      <c r="X128" s="293"/>
      <c r="Y128" s="293"/>
      <c r="Z128" s="293"/>
      <c r="AA128" s="293"/>
      <c r="AB128" s="293"/>
      <c r="AC128" s="293"/>
      <c r="AD128" s="293"/>
      <c r="AE128" s="293"/>
      <c r="AF128" s="293"/>
      <c r="AG128" s="293"/>
      <c r="AH128" s="293"/>
      <c r="AI128" s="293">
        <v>68</v>
      </c>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c r="BG128" s="293"/>
      <c r="BH128" s="293"/>
      <c r="BI128" s="293"/>
      <c r="BJ128" s="293"/>
      <c r="BK128" s="395"/>
      <c r="BL128" s="396"/>
      <c r="BM128" s="396"/>
      <c r="BN128" s="396"/>
      <c r="BO128" s="396"/>
      <c r="BP128" s="396"/>
      <c r="BQ128" s="397"/>
      <c r="BR128" s="395"/>
      <c r="BS128" s="396"/>
      <c r="BT128" s="396"/>
      <c r="BU128" s="396"/>
      <c r="BV128" s="396"/>
      <c r="BW128" s="396"/>
      <c r="BX128" s="397"/>
      <c r="BY128" s="293">
        <v>68</v>
      </c>
      <c r="BZ128" s="293"/>
      <c r="CA128" s="293"/>
      <c r="CB128" s="293"/>
      <c r="CC128" s="293"/>
      <c r="CD128" s="293"/>
      <c r="CE128" s="293"/>
      <c r="CF128" s="293"/>
      <c r="CG128" s="293"/>
      <c r="CH128" s="293"/>
      <c r="CI128" s="293"/>
      <c r="CJ128" s="293"/>
      <c r="CK128" s="293" t="s">
        <v>875</v>
      </c>
      <c r="CL128" s="293"/>
      <c r="CM128" s="293"/>
      <c r="CN128" s="293"/>
    </row>
    <row r="129" spans="5:92" ht="14.25" customHeight="1" x14ac:dyDescent="0.35">
      <c r="E129" s="293">
        <v>2</v>
      </c>
      <c r="F129" s="293"/>
      <c r="G129" s="293"/>
      <c r="H129" s="293"/>
      <c r="I129" s="293"/>
      <c r="J129" s="293"/>
      <c r="K129" s="293"/>
      <c r="L129" s="293"/>
      <c r="M129" s="293"/>
      <c r="N129" s="293"/>
      <c r="O129" s="293"/>
      <c r="P129" s="293"/>
      <c r="Q129" s="293"/>
      <c r="R129" s="293"/>
      <c r="S129" s="293"/>
      <c r="T129" s="293" t="s">
        <v>1017</v>
      </c>
      <c r="U129" s="293"/>
      <c r="V129" s="293"/>
      <c r="W129" s="293"/>
      <c r="X129" s="293"/>
      <c r="Y129" s="293"/>
      <c r="Z129" s="293"/>
      <c r="AA129" s="293"/>
      <c r="AB129" s="293"/>
      <c r="AC129" s="293"/>
      <c r="AD129" s="293"/>
      <c r="AE129" s="293"/>
      <c r="AF129" s="293"/>
      <c r="AG129" s="293"/>
      <c r="AH129" s="293"/>
      <c r="AI129" s="293">
        <v>89</v>
      </c>
      <c r="AJ129" s="293"/>
      <c r="AK129" s="293"/>
      <c r="AL129" s="293"/>
      <c r="AM129" s="293"/>
      <c r="AN129" s="293"/>
      <c r="AO129" s="293"/>
      <c r="AP129" s="293"/>
      <c r="AQ129" s="293"/>
      <c r="AR129" s="293"/>
      <c r="AS129" s="293"/>
      <c r="AT129" s="293"/>
      <c r="AU129" s="293"/>
      <c r="AV129" s="293"/>
      <c r="AW129" s="293"/>
      <c r="AX129" s="293"/>
      <c r="AY129" s="293"/>
      <c r="AZ129" s="293"/>
      <c r="BA129" s="293"/>
      <c r="BB129" s="293"/>
      <c r="BC129" s="293"/>
      <c r="BD129" s="293"/>
      <c r="BE129" s="293"/>
      <c r="BF129" s="293"/>
      <c r="BG129" s="293"/>
      <c r="BH129" s="293"/>
      <c r="BI129" s="293"/>
      <c r="BJ129" s="293"/>
      <c r="BK129" s="395"/>
      <c r="BL129" s="396"/>
      <c r="BM129" s="396"/>
      <c r="BN129" s="396"/>
      <c r="BO129" s="396"/>
      <c r="BP129" s="396"/>
      <c r="BQ129" s="397"/>
      <c r="BR129" s="395"/>
      <c r="BS129" s="396"/>
      <c r="BT129" s="396"/>
      <c r="BU129" s="396"/>
      <c r="BV129" s="396"/>
      <c r="BW129" s="396"/>
      <c r="BX129" s="397"/>
      <c r="BY129" s="293">
        <v>89</v>
      </c>
      <c r="BZ129" s="293"/>
      <c r="CA129" s="293"/>
      <c r="CB129" s="293"/>
      <c r="CC129" s="293"/>
      <c r="CD129" s="293"/>
      <c r="CE129" s="293"/>
      <c r="CF129" s="293"/>
      <c r="CG129" s="293"/>
      <c r="CH129" s="293"/>
      <c r="CI129" s="293"/>
      <c r="CJ129" s="293"/>
      <c r="CK129" s="293" t="s">
        <v>875</v>
      </c>
      <c r="CL129" s="293"/>
      <c r="CM129" s="293"/>
      <c r="CN129" s="293"/>
    </row>
    <row r="130" spans="5:92" ht="14.25" customHeight="1" x14ac:dyDescent="0.35">
      <c r="E130" s="293">
        <v>3</v>
      </c>
      <c r="F130" s="293"/>
      <c r="G130" s="293"/>
      <c r="H130" s="293"/>
      <c r="I130" s="293"/>
      <c r="J130" s="293"/>
      <c r="K130" s="293"/>
      <c r="L130" s="293"/>
      <c r="M130" s="293"/>
      <c r="N130" s="293"/>
      <c r="O130" s="293"/>
      <c r="P130" s="293"/>
      <c r="Q130" s="293"/>
      <c r="R130" s="293"/>
      <c r="S130" s="293"/>
      <c r="T130" s="293" t="s">
        <v>1018</v>
      </c>
      <c r="U130" s="293"/>
      <c r="V130" s="293"/>
      <c r="W130" s="293"/>
      <c r="X130" s="293"/>
      <c r="Y130" s="293"/>
      <c r="Z130" s="293"/>
      <c r="AA130" s="293"/>
      <c r="AB130" s="293"/>
      <c r="AC130" s="293"/>
      <c r="AD130" s="293"/>
      <c r="AE130" s="293"/>
      <c r="AF130" s="293"/>
      <c r="AG130" s="293"/>
      <c r="AH130" s="293"/>
      <c r="AI130" s="293">
        <v>54</v>
      </c>
      <c r="AJ130" s="293"/>
      <c r="AK130" s="293"/>
      <c r="AL130" s="293"/>
      <c r="AM130" s="293"/>
      <c r="AN130" s="293"/>
      <c r="AO130" s="293"/>
      <c r="AP130" s="293">
        <v>1</v>
      </c>
      <c r="AQ130" s="293"/>
      <c r="AR130" s="293"/>
      <c r="AS130" s="293"/>
      <c r="AT130" s="293"/>
      <c r="AU130" s="293"/>
      <c r="AV130" s="293"/>
      <c r="AW130" s="293"/>
      <c r="AX130" s="293"/>
      <c r="AY130" s="293"/>
      <c r="AZ130" s="293"/>
      <c r="BA130" s="293"/>
      <c r="BB130" s="293"/>
      <c r="BC130" s="293"/>
      <c r="BD130" s="293"/>
      <c r="BE130" s="293"/>
      <c r="BF130" s="293"/>
      <c r="BG130" s="293"/>
      <c r="BH130" s="293"/>
      <c r="BI130" s="293"/>
      <c r="BJ130" s="293"/>
      <c r="BK130" s="395"/>
      <c r="BL130" s="396"/>
      <c r="BM130" s="396"/>
      <c r="BN130" s="396"/>
      <c r="BO130" s="396"/>
      <c r="BP130" s="396"/>
      <c r="BQ130" s="397"/>
      <c r="BR130" s="395"/>
      <c r="BS130" s="396"/>
      <c r="BT130" s="396"/>
      <c r="BU130" s="396"/>
      <c r="BV130" s="396"/>
      <c r="BW130" s="396"/>
      <c r="BX130" s="397"/>
      <c r="BY130" s="293">
        <v>55</v>
      </c>
      <c r="BZ130" s="293"/>
      <c r="CA130" s="293"/>
      <c r="CB130" s="293"/>
      <c r="CC130" s="293"/>
      <c r="CD130" s="293"/>
      <c r="CE130" s="293"/>
      <c r="CF130" s="293"/>
      <c r="CG130" s="293"/>
      <c r="CH130" s="293"/>
      <c r="CI130" s="293"/>
      <c r="CJ130" s="293"/>
      <c r="CK130" s="293" t="s">
        <v>875</v>
      </c>
      <c r="CL130" s="293"/>
      <c r="CM130" s="293"/>
      <c r="CN130" s="293"/>
    </row>
    <row r="131" spans="5:92" ht="14.25" customHeight="1" x14ac:dyDescent="0.35">
      <c r="E131" s="293">
        <v>4</v>
      </c>
      <c r="F131" s="293"/>
      <c r="G131" s="293"/>
      <c r="H131" s="293"/>
      <c r="I131" s="293"/>
      <c r="J131" s="293"/>
      <c r="K131" s="293"/>
      <c r="L131" s="293"/>
      <c r="M131" s="293"/>
      <c r="N131" s="293"/>
      <c r="O131" s="293"/>
      <c r="P131" s="293"/>
      <c r="Q131" s="293"/>
      <c r="R131" s="293"/>
      <c r="S131" s="293"/>
      <c r="T131" s="293" t="s">
        <v>1019</v>
      </c>
      <c r="U131" s="293"/>
      <c r="V131" s="293"/>
      <c r="W131" s="293"/>
      <c r="X131" s="293"/>
      <c r="Y131" s="293"/>
      <c r="Z131" s="293"/>
      <c r="AA131" s="293"/>
      <c r="AB131" s="293"/>
      <c r="AC131" s="293"/>
      <c r="AD131" s="293"/>
      <c r="AE131" s="293"/>
      <c r="AF131" s="293"/>
      <c r="AG131" s="293"/>
      <c r="AH131" s="293"/>
      <c r="AI131" s="293">
        <v>53</v>
      </c>
      <c r="AJ131" s="293"/>
      <c r="AK131" s="293"/>
      <c r="AL131" s="293"/>
      <c r="AM131" s="293"/>
      <c r="AN131" s="293"/>
      <c r="AO131" s="293"/>
      <c r="AP131" s="293">
        <v>7</v>
      </c>
      <c r="AQ131" s="293"/>
      <c r="AR131" s="293"/>
      <c r="AS131" s="293"/>
      <c r="AT131" s="293"/>
      <c r="AU131" s="293"/>
      <c r="AV131" s="293"/>
      <c r="AW131" s="293"/>
      <c r="AX131" s="293"/>
      <c r="AY131" s="293"/>
      <c r="AZ131" s="293"/>
      <c r="BA131" s="293"/>
      <c r="BB131" s="293"/>
      <c r="BC131" s="293"/>
      <c r="BD131" s="293"/>
      <c r="BE131" s="293"/>
      <c r="BF131" s="293"/>
      <c r="BG131" s="293"/>
      <c r="BH131" s="293"/>
      <c r="BI131" s="293"/>
      <c r="BJ131" s="293"/>
      <c r="BK131" s="395"/>
      <c r="BL131" s="396"/>
      <c r="BM131" s="396"/>
      <c r="BN131" s="396"/>
      <c r="BO131" s="396"/>
      <c r="BP131" s="396"/>
      <c r="BQ131" s="397"/>
      <c r="BR131" s="395"/>
      <c r="BS131" s="396"/>
      <c r="BT131" s="396"/>
      <c r="BU131" s="396"/>
      <c r="BV131" s="396"/>
      <c r="BW131" s="396"/>
      <c r="BX131" s="397"/>
      <c r="BY131" s="293">
        <v>60</v>
      </c>
      <c r="BZ131" s="293"/>
      <c r="CA131" s="293"/>
      <c r="CB131" s="293"/>
      <c r="CC131" s="293"/>
      <c r="CD131" s="293"/>
      <c r="CE131" s="293"/>
      <c r="CF131" s="293"/>
      <c r="CG131" s="293"/>
      <c r="CH131" s="293"/>
      <c r="CI131" s="293"/>
      <c r="CJ131" s="293"/>
      <c r="CK131" s="293" t="s">
        <v>875</v>
      </c>
      <c r="CL131" s="293"/>
      <c r="CM131" s="293"/>
      <c r="CN131" s="293"/>
    </row>
    <row r="132" spans="5:92" ht="14.25" customHeight="1" x14ac:dyDescent="0.35">
      <c r="E132" s="293">
        <v>5</v>
      </c>
      <c r="F132" s="293"/>
      <c r="G132" s="293"/>
      <c r="H132" s="293"/>
      <c r="I132" s="293"/>
      <c r="J132" s="293"/>
      <c r="K132" s="293"/>
      <c r="L132" s="293"/>
      <c r="M132" s="293"/>
      <c r="N132" s="293"/>
      <c r="O132" s="293"/>
      <c r="P132" s="293"/>
      <c r="Q132" s="293"/>
      <c r="R132" s="293"/>
      <c r="S132" s="293"/>
      <c r="T132" s="293" t="s">
        <v>1020</v>
      </c>
      <c r="U132" s="293"/>
      <c r="V132" s="293"/>
      <c r="W132" s="293"/>
      <c r="X132" s="293"/>
      <c r="Y132" s="293"/>
      <c r="Z132" s="293"/>
      <c r="AA132" s="293"/>
      <c r="AB132" s="293"/>
      <c r="AC132" s="293"/>
      <c r="AD132" s="293"/>
      <c r="AE132" s="293"/>
      <c r="AF132" s="293"/>
      <c r="AG132" s="293"/>
      <c r="AH132" s="293"/>
      <c r="AI132" s="293">
        <v>64</v>
      </c>
      <c r="AJ132" s="293"/>
      <c r="AK132" s="293"/>
      <c r="AL132" s="293"/>
      <c r="AM132" s="293"/>
      <c r="AN132" s="293"/>
      <c r="AO132" s="293"/>
      <c r="AP132" s="293">
        <v>5</v>
      </c>
      <c r="AQ132" s="293"/>
      <c r="AR132" s="293"/>
      <c r="AS132" s="293"/>
      <c r="AT132" s="293"/>
      <c r="AU132" s="293"/>
      <c r="AV132" s="293"/>
      <c r="AW132" s="293"/>
      <c r="AX132" s="293"/>
      <c r="AY132" s="293"/>
      <c r="AZ132" s="293"/>
      <c r="BA132" s="293"/>
      <c r="BB132" s="293"/>
      <c r="BC132" s="293"/>
      <c r="BD132" s="293"/>
      <c r="BE132" s="293"/>
      <c r="BF132" s="293"/>
      <c r="BG132" s="293"/>
      <c r="BH132" s="293"/>
      <c r="BI132" s="293"/>
      <c r="BJ132" s="293"/>
      <c r="BK132" s="395"/>
      <c r="BL132" s="396"/>
      <c r="BM132" s="396"/>
      <c r="BN132" s="396"/>
      <c r="BO132" s="396"/>
      <c r="BP132" s="396"/>
      <c r="BQ132" s="397"/>
      <c r="BR132" s="395"/>
      <c r="BS132" s="396"/>
      <c r="BT132" s="396"/>
      <c r="BU132" s="396"/>
      <c r="BV132" s="396"/>
      <c r="BW132" s="396"/>
      <c r="BX132" s="397"/>
      <c r="BY132" s="293">
        <v>69</v>
      </c>
      <c r="BZ132" s="293"/>
      <c r="CA132" s="293"/>
      <c r="CB132" s="293"/>
      <c r="CC132" s="293"/>
      <c r="CD132" s="293"/>
      <c r="CE132" s="293"/>
      <c r="CF132" s="293"/>
      <c r="CG132" s="293"/>
      <c r="CH132" s="293"/>
      <c r="CI132" s="293"/>
      <c r="CJ132" s="293"/>
      <c r="CK132" s="293" t="s">
        <v>875</v>
      </c>
      <c r="CL132" s="293"/>
      <c r="CM132" s="293"/>
      <c r="CN132" s="293"/>
    </row>
    <row r="133" spans="5:92" ht="14.25" customHeight="1" x14ac:dyDescent="0.35">
      <c r="E133" s="293">
        <v>6</v>
      </c>
      <c r="F133" s="293"/>
      <c r="G133" s="293"/>
      <c r="H133" s="293"/>
      <c r="I133" s="293"/>
      <c r="J133" s="293"/>
      <c r="K133" s="293"/>
      <c r="L133" s="293"/>
      <c r="M133" s="293"/>
      <c r="N133" s="293"/>
      <c r="O133" s="293"/>
      <c r="P133" s="293"/>
      <c r="Q133" s="293"/>
      <c r="R133" s="293"/>
      <c r="S133" s="293"/>
      <c r="T133" s="293" t="s">
        <v>1021</v>
      </c>
      <c r="U133" s="293"/>
      <c r="V133" s="293"/>
      <c r="W133" s="293"/>
      <c r="X133" s="293"/>
      <c r="Y133" s="293"/>
      <c r="Z133" s="293"/>
      <c r="AA133" s="293"/>
      <c r="AB133" s="293"/>
      <c r="AC133" s="293"/>
      <c r="AD133" s="293"/>
      <c r="AE133" s="293"/>
      <c r="AF133" s="293"/>
      <c r="AG133" s="293"/>
      <c r="AH133" s="293"/>
      <c r="AI133" s="293">
        <v>51</v>
      </c>
      <c r="AJ133" s="293"/>
      <c r="AK133" s="293"/>
      <c r="AL133" s="293"/>
      <c r="AM133" s="293"/>
      <c r="AN133" s="293"/>
      <c r="AO133" s="293"/>
      <c r="AP133" s="293">
        <v>9</v>
      </c>
      <c r="AQ133" s="293"/>
      <c r="AR133" s="293"/>
      <c r="AS133" s="293"/>
      <c r="AT133" s="293"/>
      <c r="AU133" s="293"/>
      <c r="AV133" s="293"/>
      <c r="AW133" s="293"/>
      <c r="AX133" s="293"/>
      <c r="AY133" s="293"/>
      <c r="AZ133" s="293"/>
      <c r="BA133" s="293"/>
      <c r="BB133" s="293"/>
      <c r="BC133" s="293"/>
      <c r="BD133" s="293"/>
      <c r="BE133" s="293"/>
      <c r="BF133" s="293"/>
      <c r="BG133" s="293"/>
      <c r="BH133" s="293"/>
      <c r="BI133" s="293"/>
      <c r="BJ133" s="293"/>
      <c r="BK133" s="395"/>
      <c r="BL133" s="396"/>
      <c r="BM133" s="396"/>
      <c r="BN133" s="396"/>
      <c r="BO133" s="396"/>
      <c r="BP133" s="396"/>
      <c r="BQ133" s="397"/>
      <c r="BR133" s="395"/>
      <c r="BS133" s="396"/>
      <c r="BT133" s="396"/>
      <c r="BU133" s="396"/>
      <c r="BV133" s="396"/>
      <c r="BW133" s="396"/>
      <c r="BX133" s="397"/>
      <c r="BY133" s="293">
        <v>60</v>
      </c>
      <c r="BZ133" s="293"/>
      <c r="CA133" s="293"/>
      <c r="CB133" s="293"/>
      <c r="CC133" s="293"/>
      <c r="CD133" s="293"/>
      <c r="CE133" s="293"/>
      <c r="CF133" s="293"/>
      <c r="CG133" s="293"/>
      <c r="CH133" s="293"/>
      <c r="CI133" s="293"/>
      <c r="CJ133" s="293"/>
      <c r="CK133" s="293" t="s">
        <v>875</v>
      </c>
      <c r="CL133" s="293"/>
      <c r="CM133" s="293"/>
      <c r="CN133" s="293"/>
    </row>
    <row r="134" spans="5:92" ht="14.25" customHeight="1" x14ac:dyDescent="0.35">
      <c r="E134" s="293">
        <v>7</v>
      </c>
      <c r="F134" s="293"/>
      <c r="G134" s="293"/>
      <c r="H134" s="293"/>
      <c r="I134" s="293"/>
      <c r="J134" s="293"/>
      <c r="K134" s="293"/>
      <c r="L134" s="293"/>
      <c r="M134" s="293"/>
      <c r="N134" s="293"/>
      <c r="O134" s="293"/>
      <c r="P134" s="293"/>
      <c r="Q134" s="293"/>
      <c r="R134" s="293"/>
      <c r="S134" s="293"/>
      <c r="T134" s="293" t="s">
        <v>1022</v>
      </c>
      <c r="U134" s="293"/>
      <c r="V134" s="293"/>
      <c r="W134" s="293"/>
      <c r="X134" s="293"/>
      <c r="Y134" s="293"/>
      <c r="Z134" s="293"/>
      <c r="AA134" s="293"/>
      <c r="AB134" s="293"/>
      <c r="AC134" s="293"/>
      <c r="AD134" s="293"/>
      <c r="AE134" s="293"/>
      <c r="AF134" s="293"/>
      <c r="AG134" s="293"/>
      <c r="AH134" s="293"/>
      <c r="AI134" s="293">
        <v>107</v>
      </c>
      <c r="AJ134" s="293"/>
      <c r="AK134" s="293"/>
      <c r="AL134" s="293"/>
      <c r="AM134" s="293"/>
      <c r="AN134" s="293"/>
      <c r="AO134" s="293"/>
      <c r="AP134" s="293">
        <v>3</v>
      </c>
      <c r="AQ134" s="293"/>
      <c r="AR134" s="293"/>
      <c r="AS134" s="293"/>
      <c r="AT134" s="293"/>
      <c r="AU134" s="293"/>
      <c r="AV134" s="293"/>
      <c r="AW134" s="293"/>
      <c r="AX134" s="293"/>
      <c r="AY134" s="293"/>
      <c r="AZ134" s="293"/>
      <c r="BA134" s="293"/>
      <c r="BB134" s="293"/>
      <c r="BC134" s="293"/>
      <c r="BD134" s="293"/>
      <c r="BE134" s="293"/>
      <c r="BF134" s="293"/>
      <c r="BG134" s="293"/>
      <c r="BH134" s="293"/>
      <c r="BI134" s="293"/>
      <c r="BJ134" s="293"/>
      <c r="BK134" s="395"/>
      <c r="BL134" s="396"/>
      <c r="BM134" s="396"/>
      <c r="BN134" s="396"/>
      <c r="BO134" s="396"/>
      <c r="BP134" s="396"/>
      <c r="BQ134" s="397"/>
      <c r="BR134" s="395"/>
      <c r="BS134" s="396"/>
      <c r="BT134" s="396"/>
      <c r="BU134" s="396"/>
      <c r="BV134" s="396"/>
      <c r="BW134" s="396"/>
      <c r="BX134" s="397"/>
      <c r="BY134" s="293">
        <v>110</v>
      </c>
      <c r="BZ134" s="293"/>
      <c r="CA134" s="293"/>
      <c r="CB134" s="293"/>
      <c r="CC134" s="293"/>
      <c r="CD134" s="293"/>
      <c r="CE134" s="293"/>
      <c r="CF134" s="293"/>
      <c r="CG134" s="293"/>
      <c r="CH134" s="293"/>
      <c r="CI134" s="293"/>
      <c r="CJ134" s="293"/>
      <c r="CK134" s="293" t="s">
        <v>875</v>
      </c>
      <c r="CL134" s="293"/>
      <c r="CM134" s="293"/>
      <c r="CN134" s="293"/>
    </row>
    <row r="135" spans="5:92" ht="14.25" customHeight="1" x14ac:dyDescent="0.35">
      <c r="E135" s="293">
        <v>8</v>
      </c>
      <c r="F135" s="293"/>
      <c r="G135" s="293"/>
      <c r="H135" s="293"/>
      <c r="I135" s="293"/>
      <c r="J135" s="293"/>
      <c r="K135" s="293"/>
      <c r="L135" s="293"/>
      <c r="M135" s="293"/>
      <c r="N135" s="293"/>
      <c r="O135" s="293"/>
      <c r="P135" s="293"/>
      <c r="Q135" s="293"/>
      <c r="R135" s="293"/>
      <c r="S135" s="293"/>
      <c r="T135" s="293" t="s">
        <v>1023</v>
      </c>
      <c r="U135" s="293"/>
      <c r="V135" s="293"/>
      <c r="W135" s="293"/>
      <c r="X135" s="293"/>
      <c r="Y135" s="293"/>
      <c r="Z135" s="293"/>
      <c r="AA135" s="293"/>
      <c r="AB135" s="293"/>
      <c r="AC135" s="293"/>
      <c r="AD135" s="293"/>
      <c r="AE135" s="293"/>
      <c r="AF135" s="293"/>
      <c r="AG135" s="293"/>
      <c r="AH135" s="293"/>
      <c r="AI135" s="293">
        <v>21</v>
      </c>
      <c r="AJ135" s="293"/>
      <c r="AK135" s="293"/>
      <c r="AL135" s="293"/>
      <c r="AM135" s="293"/>
      <c r="AN135" s="293"/>
      <c r="AO135" s="293"/>
      <c r="AP135" s="293">
        <v>20</v>
      </c>
      <c r="AQ135" s="293"/>
      <c r="AR135" s="293"/>
      <c r="AS135" s="293"/>
      <c r="AT135" s="293"/>
      <c r="AU135" s="293"/>
      <c r="AV135" s="293"/>
      <c r="AW135" s="293">
        <v>1</v>
      </c>
      <c r="AX135" s="293"/>
      <c r="AY135" s="293"/>
      <c r="AZ135" s="293"/>
      <c r="BA135" s="293"/>
      <c r="BB135" s="293"/>
      <c r="BC135" s="293"/>
      <c r="BD135" s="293"/>
      <c r="BE135" s="293"/>
      <c r="BF135" s="293"/>
      <c r="BG135" s="293"/>
      <c r="BH135" s="293"/>
      <c r="BI135" s="293"/>
      <c r="BJ135" s="293"/>
      <c r="BK135" s="395"/>
      <c r="BL135" s="396"/>
      <c r="BM135" s="396"/>
      <c r="BN135" s="396"/>
      <c r="BO135" s="396"/>
      <c r="BP135" s="396"/>
      <c r="BQ135" s="397"/>
      <c r="BR135" s="395"/>
      <c r="BS135" s="396"/>
      <c r="BT135" s="396"/>
      <c r="BU135" s="396"/>
      <c r="BV135" s="396"/>
      <c r="BW135" s="396"/>
      <c r="BX135" s="397"/>
      <c r="BY135" s="293">
        <v>42</v>
      </c>
      <c r="BZ135" s="293"/>
      <c r="CA135" s="293"/>
      <c r="CB135" s="293"/>
      <c r="CC135" s="293"/>
      <c r="CD135" s="293"/>
      <c r="CE135" s="293"/>
      <c r="CF135" s="293"/>
      <c r="CG135" s="293"/>
      <c r="CH135" s="293"/>
      <c r="CI135" s="293"/>
      <c r="CJ135" s="293"/>
      <c r="CK135" s="293" t="s">
        <v>875</v>
      </c>
      <c r="CL135" s="293"/>
      <c r="CM135" s="293"/>
      <c r="CN135" s="293"/>
    </row>
    <row r="136" spans="5:92" ht="14.25" customHeight="1" x14ac:dyDescent="0.35">
      <c r="E136" s="293">
        <v>9</v>
      </c>
      <c r="F136" s="293"/>
      <c r="G136" s="293"/>
      <c r="H136" s="293"/>
      <c r="I136" s="293"/>
      <c r="J136" s="293"/>
      <c r="K136" s="293"/>
      <c r="L136" s="293"/>
      <c r="M136" s="293"/>
      <c r="N136" s="293"/>
      <c r="O136" s="293"/>
      <c r="P136" s="293"/>
      <c r="Q136" s="293"/>
      <c r="R136" s="293"/>
      <c r="S136" s="293"/>
      <c r="T136" s="293" t="s">
        <v>1024</v>
      </c>
      <c r="U136" s="293"/>
      <c r="V136" s="293"/>
      <c r="W136" s="293"/>
      <c r="X136" s="293"/>
      <c r="Y136" s="293"/>
      <c r="Z136" s="293"/>
      <c r="AA136" s="293"/>
      <c r="AB136" s="293"/>
      <c r="AC136" s="293"/>
      <c r="AD136" s="293"/>
      <c r="AE136" s="293"/>
      <c r="AF136" s="293"/>
      <c r="AG136" s="293"/>
      <c r="AH136" s="293"/>
      <c r="AI136" s="293">
        <v>2</v>
      </c>
      <c r="AJ136" s="293"/>
      <c r="AK136" s="293"/>
      <c r="AL136" s="293"/>
      <c r="AM136" s="293"/>
      <c r="AN136" s="293"/>
      <c r="AO136" s="293"/>
      <c r="AP136" s="293">
        <v>28</v>
      </c>
      <c r="AQ136" s="293"/>
      <c r="AR136" s="293"/>
      <c r="AS136" s="293"/>
      <c r="AT136" s="293"/>
      <c r="AU136" s="293"/>
      <c r="AV136" s="293"/>
      <c r="AW136" s="293"/>
      <c r="AX136" s="293"/>
      <c r="AY136" s="293"/>
      <c r="AZ136" s="293"/>
      <c r="BA136" s="293"/>
      <c r="BB136" s="293"/>
      <c r="BC136" s="293"/>
      <c r="BD136" s="293"/>
      <c r="BE136" s="293"/>
      <c r="BF136" s="293"/>
      <c r="BG136" s="293"/>
      <c r="BH136" s="293"/>
      <c r="BI136" s="293"/>
      <c r="BJ136" s="293"/>
      <c r="BK136" s="395"/>
      <c r="BL136" s="396"/>
      <c r="BM136" s="396"/>
      <c r="BN136" s="396"/>
      <c r="BO136" s="396"/>
      <c r="BP136" s="396"/>
      <c r="BQ136" s="397"/>
      <c r="BR136" s="395"/>
      <c r="BS136" s="396"/>
      <c r="BT136" s="396"/>
      <c r="BU136" s="396"/>
      <c r="BV136" s="396"/>
      <c r="BW136" s="396"/>
      <c r="BX136" s="397"/>
      <c r="BY136" s="409">
        <v>30</v>
      </c>
      <c r="BZ136" s="293"/>
      <c r="CA136" s="293"/>
      <c r="CB136" s="293"/>
      <c r="CC136" s="293"/>
      <c r="CD136" s="293"/>
      <c r="CE136" s="293"/>
      <c r="CF136" s="293"/>
      <c r="CG136" s="293"/>
      <c r="CH136" s="293"/>
      <c r="CI136" s="293"/>
      <c r="CJ136" s="293"/>
      <c r="CK136" s="293" t="s">
        <v>875</v>
      </c>
      <c r="CL136" s="293"/>
      <c r="CM136" s="293"/>
      <c r="CN136" s="293"/>
    </row>
    <row r="137" spans="5:92" ht="14.25" customHeight="1" x14ac:dyDescent="0.35">
      <c r="E137" s="293">
        <v>10</v>
      </c>
      <c r="F137" s="293"/>
      <c r="G137" s="293"/>
      <c r="H137" s="293"/>
      <c r="I137" s="293"/>
      <c r="J137" s="293"/>
      <c r="K137" s="293"/>
      <c r="L137" s="293"/>
      <c r="M137" s="293"/>
      <c r="N137" s="293"/>
      <c r="O137" s="293"/>
      <c r="P137" s="293"/>
      <c r="Q137" s="293"/>
      <c r="R137" s="293"/>
      <c r="S137" s="293"/>
      <c r="T137" s="293" t="s">
        <v>1025</v>
      </c>
      <c r="U137" s="293"/>
      <c r="V137" s="293"/>
      <c r="W137" s="293"/>
      <c r="X137" s="293"/>
      <c r="Y137" s="293"/>
      <c r="Z137" s="293"/>
      <c r="AA137" s="293"/>
      <c r="AB137" s="293"/>
      <c r="AC137" s="293"/>
      <c r="AD137" s="293"/>
      <c r="AE137" s="293"/>
      <c r="AF137" s="293"/>
      <c r="AG137" s="293"/>
      <c r="AH137" s="293"/>
      <c r="AI137" s="293">
        <v>9</v>
      </c>
      <c r="AJ137" s="293"/>
      <c r="AK137" s="293"/>
      <c r="AL137" s="293"/>
      <c r="AM137" s="293"/>
      <c r="AN137" s="293"/>
      <c r="AO137" s="293"/>
      <c r="AP137" s="293">
        <v>57</v>
      </c>
      <c r="AQ137" s="293"/>
      <c r="AR137" s="293"/>
      <c r="AS137" s="293"/>
      <c r="AT137" s="293"/>
      <c r="AU137" s="293"/>
      <c r="AV137" s="293"/>
      <c r="AW137" s="293"/>
      <c r="AX137" s="293"/>
      <c r="AY137" s="293"/>
      <c r="AZ137" s="293"/>
      <c r="BA137" s="293"/>
      <c r="BB137" s="293"/>
      <c r="BC137" s="293"/>
      <c r="BD137" s="293"/>
      <c r="BE137" s="293"/>
      <c r="BF137" s="293"/>
      <c r="BG137" s="293"/>
      <c r="BH137" s="293"/>
      <c r="BI137" s="293"/>
      <c r="BJ137" s="293"/>
      <c r="BK137" s="395"/>
      <c r="BL137" s="396"/>
      <c r="BM137" s="396"/>
      <c r="BN137" s="396"/>
      <c r="BO137" s="396"/>
      <c r="BP137" s="396"/>
      <c r="BQ137" s="397"/>
      <c r="BR137" s="395"/>
      <c r="BS137" s="396"/>
      <c r="BT137" s="396"/>
      <c r="BU137" s="396"/>
      <c r="BV137" s="396"/>
      <c r="BW137" s="396"/>
      <c r="BX137" s="397"/>
      <c r="BY137" s="293">
        <v>66</v>
      </c>
      <c r="BZ137" s="293"/>
      <c r="CA137" s="293"/>
      <c r="CB137" s="293"/>
      <c r="CC137" s="293"/>
      <c r="CD137" s="293"/>
      <c r="CE137" s="293"/>
      <c r="CF137" s="293"/>
      <c r="CG137" s="293"/>
      <c r="CH137" s="293"/>
      <c r="CI137" s="293"/>
      <c r="CJ137" s="293"/>
      <c r="CK137" s="293" t="s">
        <v>875</v>
      </c>
      <c r="CL137" s="293"/>
      <c r="CM137" s="293"/>
      <c r="CN137" s="293"/>
    </row>
    <row r="138" spans="5:92" ht="14.25" customHeight="1" x14ac:dyDescent="0.35">
      <c r="E138" s="293">
        <v>11</v>
      </c>
      <c r="F138" s="293"/>
      <c r="G138" s="293"/>
      <c r="H138" s="293"/>
      <c r="I138" s="293"/>
      <c r="J138" s="293"/>
      <c r="K138" s="293"/>
      <c r="L138" s="293"/>
      <c r="M138" s="293"/>
      <c r="N138" s="293"/>
      <c r="O138" s="293"/>
      <c r="P138" s="293"/>
      <c r="Q138" s="293"/>
      <c r="R138" s="293"/>
      <c r="S138" s="293"/>
      <c r="T138" s="293" t="s">
        <v>1026</v>
      </c>
      <c r="U138" s="293"/>
      <c r="V138" s="293"/>
      <c r="W138" s="293"/>
      <c r="X138" s="293"/>
      <c r="Y138" s="293"/>
      <c r="Z138" s="293"/>
      <c r="AA138" s="293"/>
      <c r="AB138" s="293"/>
      <c r="AC138" s="293"/>
      <c r="AD138" s="293"/>
      <c r="AE138" s="293"/>
      <c r="AF138" s="293"/>
      <c r="AG138" s="293"/>
      <c r="AH138" s="293"/>
      <c r="AI138" s="293">
        <v>13</v>
      </c>
      <c r="AJ138" s="293"/>
      <c r="AK138" s="293"/>
      <c r="AL138" s="293"/>
      <c r="AM138" s="293"/>
      <c r="AN138" s="293"/>
      <c r="AO138" s="293"/>
      <c r="AP138" s="293">
        <v>38</v>
      </c>
      <c r="AQ138" s="293"/>
      <c r="AR138" s="293"/>
      <c r="AS138" s="293"/>
      <c r="AT138" s="293"/>
      <c r="AU138" s="293"/>
      <c r="AV138" s="293"/>
      <c r="AW138" s="293">
        <v>7</v>
      </c>
      <c r="AX138" s="293"/>
      <c r="AY138" s="293"/>
      <c r="AZ138" s="293"/>
      <c r="BA138" s="293"/>
      <c r="BB138" s="293"/>
      <c r="BC138" s="293"/>
      <c r="BD138" s="293"/>
      <c r="BE138" s="293"/>
      <c r="BF138" s="293"/>
      <c r="BG138" s="293"/>
      <c r="BH138" s="293"/>
      <c r="BI138" s="293"/>
      <c r="BJ138" s="293"/>
      <c r="BK138" s="395"/>
      <c r="BL138" s="396"/>
      <c r="BM138" s="396"/>
      <c r="BN138" s="396"/>
      <c r="BO138" s="396"/>
      <c r="BP138" s="396"/>
      <c r="BQ138" s="397"/>
      <c r="BR138" s="395"/>
      <c r="BS138" s="396"/>
      <c r="BT138" s="396"/>
      <c r="BU138" s="396"/>
      <c r="BV138" s="396"/>
      <c r="BW138" s="396"/>
      <c r="BX138" s="397"/>
      <c r="BY138" s="293">
        <v>58</v>
      </c>
      <c r="BZ138" s="293"/>
      <c r="CA138" s="293"/>
      <c r="CB138" s="293"/>
      <c r="CC138" s="293"/>
      <c r="CD138" s="293"/>
      <c r="CE138" s="293"/>
      <c r="CF138" s="293"/>
      <c r="CG138" s="293"/>
      <c r="CH138" s="293"/>
      <c r="CI138" s="293"/>
      <c r="CJ138" s="293"/>
      <c r="CK138" s="293" t="s">
        <v>875</v>
      </c>
      <c r="CL138" s="293"/>
      <c r="CM138" s="293"/>
      <c r="CN138" s="293"/>
    </row>
    <row r="139" spans="5:92" ht="14.25" customHeight="1" x14ac:dyDescent="0.35">
      <c r="E139" s="293">
        <v>12</v>
      </c>
      <c r="F139" s="293"/>
      <c r="G139" s="293"/>
      <c r="H139" s="293"/>
      <c r="I139" s="293"/>
      <c r="J139" s="293"/>
      <c r="K139" s="293"/>
      <c r="L139" s="293"/>
      <c r="M139" s="293"/>
      <c r="N139" s="293"/>
      <c r="O139" s="293"/>
      <c r="P139" s="293"/>
      <c r="Q139" s="293"/>
      <c r="R139" s="293"/>
      <c r="S139" s="293"/>
      <c r="T139" s="293" t="s">
        <v>1027</v>
      </c>
      <c r="U139" s="293"/>
      <c r="V139" s="293"/>
      <c r="W139" s="293"/>
      <c r="X139" s="293"/>
      <c r="Y139" s="293"/>
      <c r="Z139" s="293"/>
      <c r="AA139" s="293"/>
      <c r="AB139" s="293"/>
      <c r="AC139" s="293"/>
      <c r="AD139" s="293"/>
      <c r="AE139" s="293"/>
      <c r="AF139" s="293"/>
      <c r="AG139" s="293"/>
      <c r="AH139" s="293"/>
      <c r="AI139" s="293">
        <v>22</v>
      </c>
      <c r="AJ139" s="293"/>
      <c r="AK139" s="293"/>
      <c r="AL139" s="293"/>
      <c r="AM139" s="293"/>
      <c r="AN139" s="293"/>
      <c r="AO139" s="293"/>
      <c r="AP139" s="293">
        <v>42</v>
      </c>
      <c r="AQ139" s="293"/>
      <c r="AR139" s="293"/>
      <c r="AS139" s="293"/>
      <c r="AT139" s="293"/>
      <c r="AU139" s="293"/>
      <c r="AV139" s="293"/>
      <c r="AW139" s="293">
        <v>22</v>
      </c>
      <c r="AX139" s="293"/>
      <c r="AY139" s="293"/>
      <c r="AZ139" s="293"/>
      <c r="BA139" s="293"/>
      <c r="BB139" s="293"/>
      <c r="BC139" s="293"/>
      <c r="BD139" s="293"/>
      <c r="BE139" s="293"/>
      <c r="BF139" s="293"/>
      <c r="BG139" s="293"/>
      <c r="BH139" s="293"/>
      <c r="BI139" s="293"/>
      <c r="BJ139" s="293"/>
      <c r="BK139" s="395"/>
      <c r="BL139" s="396"/>
      <c r="BM139" s="396"/>
      <c r="BN139" s="396"/>
      <c r="BO139" s="396"/>
      <c r="BP139" s="396"/>
      <c r="BQ139" s="397"/>
      <c r="BR139" s="395"/>
      <c r="BS139" s="396"/>
      <c r="BT139" s="396"/>
      <c r="BU139" s="396"/>
      <c r="BV139" s="396"/>
      <c r="BW139" s="396"/>
      <c r="BX139" s="397"/>
      <c r="BY139" s="293">
        <v>88</v>
      </c>
      <c r="BZ139" s="293"/>
      <c r="CA139" s="293"/>
      <c r="CB139" s="293"/>
      <c r="CC139" s="293"/>
      <c r="CD139" s="293"/>
      <c r="CE139" s="293"/>
      <c r="CF139" s="293" t="s">
        <v>875</v>
      </c>
      <c r="CG139" s="293"/>
      <c r="CH139" s="293"/>
      <c r="CI139" s="293"/>
      <c r="CJ139" s="293"/>
      <c r="CK139" s="293"/>
      <c r="CL139" s="293"/>
      <c r="CM139" s="293"/>
      <c r="CN139" s="293"/>
    </row>
    <row r="140" spans="5:92" ht="14.25" customHeight="1" x14ac:dyDescent="0.35">
      <c r="E140" s="293">
        <v>13</v>
      </c>
      <c r="F140" s="293"/>
      <c r="G140" s="293"/>
      <c r="H140" s="293"/>
      <c r="I140" s="293"/>
      <c r="J140" s="293"/>
      <c r="K140" s="293"/>
      <c r="L140" s="293"/>
      <c r="M140" s="293"/>
      <c r="N140" s="293"/>
      <c r="O140" s="293"/>
      <c r="P140" s="293"/>
      <c r="Q140" s="293"/>
      <c r="R140" s="293"/>
      <c r="S140" s="293"/>
      <c r="T140" s="293" t="s">
        <v>1028</v>
      </c>
      <c r="U140" s="293"/>
      <c r="V140" s="293"/>
      <c r="W140" s="293"/>
      <c r="X140" s="293"/>
      <c r="Y140" s="293"/>
      <c r="Z140" s="293"/>
      <c r="AA140" s="293"/>
      <c r="AB140" s="293"/>
      <c r="AC140" s="293"/>
      <c r="AD140" s="293"/>
      <c r="AE140" s="293"/>
      <c r="AF140" s="293"/>
      <c r="AG140" s="293"/>
      <c r="AH140" s="293"/>
      <c r="AI140" s="293">
        <v>13</v>
      </c>
      <c r="AJ140" s="293"/>
      <c r="AK140" s="293"/>
      <c r="AL140" s="293"/>
      <c r="AM140" s="293"/>
      <c r="AN140" s="293"/>
      <c r="AO140" s="293"/>
      <c r="AP140" s="293">
        <v>38</v>
      </c>
      <c r="AQ140" s="293"/>
      <c r="AR140" s="293"/>
      <c r="AS140" s="293"/>
      <c r="AT140" s="293"/>
      <c r="AU140" s="293"/>
      <c r="AV140" s="293"/>
      <c r="AW140" s="293">
        <v>4</v>
      </c>
      <c r="AX140" s="293"/>
      <c r="AY140" s="293"/>
      <c r="AZ140" s="293"/>
      <c r="BA140" s="293"/>
      <c r="BB140" s="293"/>
      <c r="BC140" s="293"/>
      <c r="BD140" s="293"/>
      <c r="BE140" s="293"/>
      <c r="BF140" s="293"/>
      <c r="BG140" s="293"/>
      <c r="BH140" s="293"/>
      <c r="BI140" s="293"/>
      <c r="BJ140" s="293"/>
      <c r="BK140" s="395"/>
      <c r="BL140" s="396"/>
      <c r="BM140" s="396"/>
      <c r="BN140" s="396"/>
      <c r="BO140" s="396"/>
      <c r="BP140" s="396"/>
      <c r="BQ140" s="397"/>
      <c r="BR140" s="395"/>
      <c r="BS140" s="396"/>
      <c r="BT140" s="396"/>
      <c r="BU140" s="396"/>
      <c r="BV140" s="396"/>
      <c r="BW140" s="396"/>
      <c r="BX140" s="397"/>
      <c r="BY140" s="293">
        <v>55</v>
      </c>
      <c r="BZ140" s="293"/>
      <c r="CA140" s="293"/>
      <c r="CB140" s="293"/>
      <c r="CC140" s="293"/>
      <c r="CD140" s="293"/>
      <c r="CE140" s="293"/>
      <c r="CF140" s="293"/>
      <c r="CG140" s="293"/>
      <c r="CH140" s="293"/>
      <c r="CI140" s="293"/>
      <c r="CJ140" s="293"/>
      <c r="CK140" s="293" t="s">
        <v>875</v>
      </c>
      <c r="CL140" s="293"/>
      <c r="CM140" s="293"/>
      <c r="CN140" s="293"/>
    </row>
    <row r="141" spans="5:92" ht="14.25" customHeight="1" x14ac:dyDescent="0.35">
      <c r="E141" s="293">
        <v>14</v>
      </c>
      <c r="F141" s="293"/>
      <c r="G141" s="293"/>
      <c r="H141" s="293"/>
      <c r="I141" s="293"/>
      <c r="J141" s="293"/>
      <c r="K141" s="293"/>
      <c r="L141" s="293"/>
      <c r="M141" s="293"/>
      <c r="N141" s="293"/>
      <c r="O141" s="293"/>
      <c r="P141" s="293"/>
      <c r="Q141" s="293"/>
      <c r="R141" s="293"/>
      <c r="S141" s="293"/>
      <c r="T141" s="293" t="s">
        <v>1013</v>
      </c>
      <c r="U141" s="293"/>
      <c r="V141" s="293"/>
      <c r="W141" s="293"/>
      <c r="X141" s="293"/>
      <c r="Y141" s="293"/>
      <c r="Z141" s="293"/>
      <c r="AA141" s="293"/>
      <c r="AB141" s="293"/>
      <c r="AC141" s="293"/>
      <c r="AD141" s="293"/>
      <c r="AE141" s="293"/>
      <c r="AF141" s="293"/>
      <c r="AG141" s="293"/>
      <c r="AH141" s="293"/>
      <c r="AI141" s="293">
        <v>4</v>
      </c>
      <c r="AJ141" s="293"/>
      <c r="AK141" s="293"/>
      <c r="AL141" s="293"/>
      <c r="AM141" s="293"/>
      <c r="AN141" s="293"/>
      <c r="AO141" s="293"/>
      <c r="AP141" s="293">
        <v>39</v>
      </c>
      <c r="AQ141" s="293"/>
      <c r="AR141" s="293"/>
      <c r="AS141" s="293"/>
      <c r="AT141" s="293"/>
      <c r="AU141" s="293"/>
      <c r="AV141" s="293"/>
      <c r="AW141" s="293">
        <v>1</v>
      </c>
      <c r="AX141" s="293"/>
      <c r="AY141" s="293"/>
      <c r="AZ141" s="293"/>
      <c r="BA141" s="293"/>
      <c r="BB141" s="293"/>
      <c r="BC141" s="293"/>
      <c r="BD141" s="293"/>
      <c r="BE141" s="293"/>
      <c r="BF141" s="293"/>
      <c r="BG141" s="293"/>
      <c r="BH141" s="293"/>
      <c r="BI141" s="293"/>
      <c r="BJ141" s="293"/>
      <c r="BK141" s="395"/>
      <c r="BL141" s="396"/>
      <c r="BM141" s="396"/>
      <c r="BN141" s="396"/>
      <c r="BO141" s="396"/>
      <c r="BP141" s="396"/>
      <c r="BQ141" s="397"/>
      <c r="BR141" s="395"/>
      <c r="BS141" s="396"/>
      <c r="BT141" s="396"/>
      <c r="BU141" s="396"/>
      <c r="BV141" s="396"/>
      <c r="BW141" s="396"/>
      <c r="BX141" s="397"/>
      <c r="BY141" s="293">
        <v>44</v>
      </c>
      <c r="BZ141" s="293"/>
      <c r="CA141" s="293"/>
      <c r="CB141" s="293"/>
      <c r="CC141" s="293"/>
      <c r="CD141" s="293"/>
      <c r="CE141" s="293"/>
      <c r="CF141" s="293"/>
      <c r="CG141" s="293"/>
      <c r="CH141" s="293"/>
      <c r="CI141" s="293"/>
      <c r="CJ141" s="293"/>
      <c r="CK141" s="293" t="s">
        <v>875</v>
      </c>
      <c r="CL141" s="293"/>
      <c r="CM141" s="293"/>
      <c r="CN141" s="293"/>
    </row>
    <row r="142" spans="5:92" ht="14.25" customHeight="1" x14ac:dyDescent="0.35">
      <c r="E142" s="293">
        <v>15</v>
      </c>
      <c r="F142" s="293"/>
      <c r="G142" s="293"/>
      <c r="H142" s="293"/>
      <c r="I142" s="293"/>
      <c r="J142" s="293"/>
      <c r="K142" s="293"/>
      <c r="L142" s="293"/>
      <c r="M142" s="293"/>
      <c r="N142" s="293"/>
      <c r="O142" s="293"/>
      <c r="P142" s="293"/>
      <c r="Q142" s="293"/>
      <c r="R142" s="293"/>
      <c r="S142" s="293"/>
      <c r="T142" s="293" t="s">
        <v>1029</v>
      </c>
      <c r="U142" s="293"/>
      <c r="V142" s="293"/>
      <c r="W142" s="293"/>
      <c r="X142" s="293"/>
      <c r="Y142" s="293"/>
      <c r="Z142" s="293"/>
      <c r="AA142" s="293"/>
      <c r="AB142" s="293"/>
      <c r="AC142" s="293"/>
      <c r="AD142" s="293"/>
      <c r="AE142" s="293"/>
      <c r="AF142" s="293"/>
      <c r="AG142" s="293"/>
      <c r="AH142" s="293"/>
      <c r="AI142" s="293">
        <v>11</v>
      </c>
      <c r="AJ142" s="293"/>
      <c r="AK142" s="293"/>
      <c r="AL142" s="293"/>
      <c r="AM142" s="293"/>
      <c r="AN142" s="293"/>
      <c r="AO142" s="293"/>
      <c r="AP142" s="293">
        <v>16</v>
      </c>
      <c r="AQ142" s="293"/>
      <c r="AR142" s="293"/>
      <c r="AS142" s="293"/>
      <c r="AT142" s="293"/>
      <c r="AU142" s="293"/>
      <c r="AV142" s="293"/>
      <c r="AW142" s="293">
        <v>4</v>
      </c>
      <c r="AX142" s="293"/>
      <c r="AY142" s="293"/>
      <c r="AZ142" s="293"/>
      <c r="BA142" s="293"/>
      <c r="BB142" s="293"/>
      <c r="BC142" s="293"/>
      <c r="BD142" s="293"/>
      <c r="BE142" s="293"/>
      <c r="BF142" s="293"/>
      <c r="BG142" s="293"/>
      <c r="BH142" s="293"/>
      <c r="BI142" s="293"/>
      <c r="BJ142" s="293"/>
      <c r="BK142" s="395"/>
      <c r="BL142" s="396"/>
      <c r="BM142" s="396"/>
      <c r="BN142" s="396"/>
      <c r="BO142" s="396"/>
      <c r="BP142" s="396"/>
      <c r="BQ142" s="397"/>
      <c r="BR142" s="395"/>
      <c r="BS142" s="396"/>
      <c r="BT142" s="396"/>
      <c r="BU142" s="396"/>
      <c r="BV142" s="396"/>
      <c r="BW142" s="396"/>
      <c r="BX142" s="397"/>
      <c r="BY142" s="293">
        <v>31</v>
      </c>
      <c r="BZ142" s="293"/>
      <c r="CA142" s="293"/>
      <c r="CB142" s="293"/>
      <c r="CC142" s="293"/>
      <c r="CD142" s="293"/>
      <c r="CE142" s="293"/>
      <c r="CF142" s="293"/>
      <c r="CG142" s="293"/>
      <c r="CH142" s="293"/>
      <c r="CI142" s="293"/>
      <c r="CJ142" s="293"/>
      <c r="CK142" s="293" t="s">
        <v>875</v>
      </c>
      <c r="CL142" s="293"/>
      <c r="CM142" s="293"/>
      <c r="CN142" s="293"/>
    </row>
    <row r="143" spans="5:92" ht="14.25" customHeight="1" x14ac:dyDescent="0.35">
      <c r="E143" s="293">
        <v>16</v>
      </c>
      <c r="F143" s="293"/>
      <c r="G143" s="293"/>
      <c r="H143" s="293"/>
      <c r="I143" s="293"/>
      <c r="J143" s="293"/>
      <c r="K143" s="293"/>
      <c r="L143" s="293"/>
      <c r="M143" s="293"/>
      <c r="N143" s="293"/>
      <c r="O143" s="293"/>
      <c r="P143" s="293"/>
      <c r="Q143" s="293"/>
      <c r="R143" s="293"/>
      <c r="S143" s="293"/>
      <c r="T143" s="293" t="s">
        <v>1030</v>
      </c>
      <c r="U143" s="293"/>
      <c r="V143" s="293"/>
      <c r="W143" s="293"/>
      <c r="X143" s="293"/>
      <c r="Y143" s="293"/>
      <c r="Z143" s="293"/>
      <c r="AA143" s="293"/>
      <c r="AB143" s="293"/>
      <c r="AC143" s="293"/>
      <c r="AD143" s="293"/>
      <c r="AE143" s="293"/>
      <c r="AF143" s="293"/>
      <c r="AG143" s="293"/>
      <c r="AH143" s="293"/>
      <c r="AI143" s="293">
        <v>55</v>
      </c>
      <c r="AJ143" s="293"/>
      <c r="AK143" s="293"/>
      <c r="AL143" s="293"/>
      <c r="AM143" s="293"/>
      <c r="AN143" s="293"/>
      <c r="AO143" s="293"/>
      <c r="AP143" s="293"/>
      <c r="AQ143" s="293"/>
      <c r="AR143" s="293"/>
      <c r="AS143" s="293"/>
      <c r="AT143" s="293"/>
      <c r="AU143" s="293"/>
      <c r="AV143" s="293"/>
      <c r="AW143" s="293"/>
      <c r="AX143" s="293"/>
      <c r="AY143" s="293"/>
      <c r="AZ143" s="293"/>
      <c r="BA143" s="293"/>
      <c r="BB143" s="293"/>
      <c r="BC143" s="293"/>
      <c r="BD143" s="293"/>
      <c r="BE143" s="293"/>
      <c r="BF143" s="293"/>
      <c r="BG143" s="293"/>
      <c r="BH143" s="293"/>
      <c r="BI143" s="293"/>
      <c r="BJ143" s="293"/>
      <c r="BK143" s="395"/>
      <c r="BL143" s="396"/>
      <c r="BM143" s="396"/>
      <c r="BN143" s="396"/>
      <c r="BO143" s="396"/>
      <c r="BP143" s="396"/>
      <c r="BQ143" s="397"/>
      <c r="BR143" s="395"/>
      <c r="BS143" s="396"/>
      <c r="BT143" s="396"/>
      <c r="BU143" s="396"/>
      <c r="BV143" s="396"/>
      <c r="BW143" s="396"/>
      <c r="BX143" s="397"/>
      <c r="BY143" s="293">
        <v>55</v>
      </c>
      <c r="BZ143" s="293"/>
      <c r="CA143" s="293"/>
      <c r="CB143" s="293"/>
      <c r="CC143" s="293"/>
      <c r="CD143" s="293"/>
      <c r="CE143" s="293"/>
      <c r="CF143" s="293"/>
      <c r="CG143" s="293"/>
      <c r="CH143" s="293"/>
      <c r="CI143" s="293"/>
      <c r="CJ143" s="293"/>
      <c r="CK143" s="293" t="s">
        <v>875</v>
      </c>
      <c r="CL143" s="293"/>
      <c r="CM143" s="293"/>
      <c r="CN143" s="293"/>
    </row>
    <row r="144" spans="5:92" ht="14.25" customHeight="1" x14ac:dyDescent="0.35">
      <c r="E144" s="293">
        <v>17</v>
      </c>
      <c r="F144" s="293"/>
      <c r="G144" s="293"/>
      <c r="H144" s="293"/>
      <c r="I144" s="293"/>
      <c r="J144" s="293"/>
      <c r="K144" s="293"/>
      <c r="L144" s="293"/>
      <c r="M144" s="293"/>
      <c r="N144" s="293"/>
      <c r="O144" s="293"/>
      <c r="P144" s="293"/>
      <c r="Q144" s="293"/>
      <c r="R144" s="293"/>
      <c r="S144" s="293"/>
      <c r="T144" s="293" t="s">
        <v>1031</v>
      </c>
      <c r="U144" s="293"/>
      <c r="V144" s="293"/>
      <c r="W144" s="293"/>
      <c r="X144" s="293"/>
      <c r="Y144" s="293"/>
      <c r="Z144" s="293"/>
      <c r="AA144" s="293"/>
      <c r="AB144" s="293"/>
      <c r="AC144" s="293"/>
      <c r="AD144" s="293"/>
      <c r="AE144" s="293"/>
      <c r="AF144" s="293"/>
      <c r="AG144" s="293"/>
      <c r="AH144" s="293"/>
      <c r="AI144" s="293">
        <v>20</v>
      </c>
      <c r="AJ144" s="293"/>
      <c r="AK144" s="293"/>
      <c r="AL144" s="293"/>
      <c r="AM144" s="293"/>
      <c r="AN144" s="293"/>
      <c r="AO144" s="293"/>
      <c r="AP144" s="293"/>
      <c r="AQ144" s="293"/>
      <c r="AR144" s="293"/>
      <c r="AS144" s="293"/>
      <c r="AT144" s="293"/>
      <c r="AU144" s="293"/>
      <c r="AV144" s="293"/>
      <c r="AW144" s="293"/>
      <c r="AX144" s="293"/>
      <c r="AY144" s="293"/>
      <c r="AZ144" s="293"/>
      <c r="BA144" s="293"/>
      <c r="BB144" s="293"/>
      <c r="BC144" s="293"/>
      <c r="BD144" s="293"/>
      <c r="BE144" s="293"/>
      <c r="BF144" s="293"/>
      <c r="BG144" s="293"/>
      <c r="BH144" s="293"/>
      <c r="BI144" s="293"/>
      <c r="BJ144" s="293"/>
      <c r="BK144" s="395"/>
      <c r="BL144" s="396"/>
      <c r="BM144" s="396"/>
      <c r="BN144" s="396"/>
      <c r="BO144" s="396"/>
      <c r="BP144" s="396"/>
      <c r="BQ144" s="397"/>
      <c r="BR144" s="395"/>
      <c r="BS144" s="396"/>
      <c r="BT144" s="396"/>
      <c r="BU144" s="396"/>
      <c r="BV144" s="396"/>
      <c r="BW144" s="396"/>
      <c r="BX144" s="397"/>
      <c r="BY144" s="293">
        <v>20</v>
      </c>
      <c r="BZ144" s="293"/>
      <c r="CA144" s="293"/>
      <c r="CB144" s="293"/>
      <c r="CC144" s="293"/>
      <c r="CD144" s="293"/>
      <c r="CE144" s="293"/>
      <c r="CF144" s="293"/>
      <c r="CG144" s="293"/>
      <c r="CH144" s="293"/>
      <c r="CI144" s="293"/>
      <c r="CJ144" s="293"/>
      <c r="CK144" s="293" t="s">
        <v>875</v>
      </c>
      <c r="CL144" s="293"/>
      <c r="CM144" s="293"/>
      <c r="CN144" s="293"/>
    </row>
    <row r="145" spans="5:92" ht="14.25" customHeight="1" x14ac:dyDescent="0.35">
      <c r="E145" s="293">
        <v>18</v>
      </c>
      <c r="F145" s="293"/>
      <c r="G145" s="293"/>
      <c r="H145" s="293"/>
      <c r="I145" s="293"/>
      <c r="J145" s="293"/>
      <c r="K145" s="293"/>
      <c r="L145" s="293"/>
      <c r="M145" s="293"/>
      <c r="N145" s="293"/>
      <c r="O145" s="293"/>
      <c r="P145" s="293"/>
      <c r="Q145" s="293"/>
      <c r="R145" s="293"/>
      <c r="S145" s="293"/>
      <c r="T145" s="293" t="s">
        <v>1032</v>
      </c>
      <c r="U145" s="293"/>
      <c r="V145" s="293"/>
      <c r="W145" s="293"/>
      <c r="X145" s="293"/>
      <c r="Y145" s="293"/>
      <c r="Z145" s="293"/>
      <c r="AA145" s="293"/>
      <c r="AB145" s="293"/>
      <c r="AC145" s="293"/>
      <c r="AD145" s="293"/>
      <c r="AE145" s="293"/>
      <c r="AF145" s="293"/>
      <c r="AG145" s="293"/>
      <c r="AH145" s="293"/>
      <c r="AI145" s="293">
        <v>219</v>
      </c>
      <c r="AJ145" s="293"/>
      <c r="AK145" s="293"/>
      <c r="AL145" s="293"/>
      <c r="AM145" s="293"/>
      <c r="AN145" s="293"/>
      <c r="AO145" s="293"/>
      <c r="AP145" s="293"/>
      <c r="AQ145" s="293"/>
      <c r="AR145" s="293"/>
      <c r="AS145" s="293"/>
      <c r="AT145" s="293"/>
      <c r="AU145" s="293"/>
      <c r="AV145" s="293"/>
      <c r="AW145" s="293"/>
      <c r="AX145" s="293"/>
      <c r="AY145" s="293"/>
      <c r="AZ145" s="293"/>
      <c r="BA145" s="293"/>
      <c r="BB145" s="293"/>
      <c r="BC145" s="293"/>
      <c r="BD145" s="293"/>
      <c r="BE145" s="293"/>
      <c r="BF145" s="293"/>
      <c r="BG145" s="293"/>
      <c r="BH145" s="293"/>
      <c r="BI145" s="293"/>
      <c r="BJ145" s="293"/>
      <c r="BK145" s="395"/>
      <c r="BL145" s="396"/>
      <c r="BM145" s="396"/>
      <c r="BN145" s="396"/>
      <c r="BO145" s="396"/>
      <c r="BP145" s="396"/>
      <c r="BQ145" s="397"/>
      <c r="BR145" s="395"/>
      <c r="BS145" s="396"/>
      <c r="BT145" s="396"/>
      <c r="BU145" s="396"/>
      <c r="BV145" s="396"/>
      <c r="BW145" s="396"/>
      <c r="BX145" s="397"/>
      <c r="BY145" s="293">
        <v>219</v>
      </c>
      <c r="BZ145" s="293"/>
      <c r="CA145" s="293"/>
      <c r="CB145" s="293"/>
      <c r="CC145" s="293"/>
      <c r="CD145" s="293"/>
      <c r="CE145" s="293"/>
      <c r="CF145" s="293"/>
      <c r="CG145" s="293"/>
      <c r="CH145" s="293"/>
      <c r="CI145" s="293"/>
      <c r="CJ145" s="293"/>
      <c r="CK145" s="293" t="s">
        <v>875</v>
      </c>
      <c r="CL145" s="293"/>
      <c r="CM145" s="293"/>
      <c r="CN145" s="293"/>
    </row>
    <row r="146" spans="5:92" ht="14.25" customHeight="1" x14ac:dyDescent="0.35">
      <c r="E146" s="293">
        <v>19</v>
      </c>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c r="AI146" s="293"/>
      <c r="AJ146" s="293"/>
      <c r="AK146" s="293"/>
      <c r="AL146" s="293"/>
      <c r="AM146" s="293"/>
      <c r="AN146" s="293"/>
      <c r="AO146" s="293"/>
      <c r="AP146" s="293"/>
      <c r="AQ146" s="293"/>
      <c r="AR146" s="293"/>
      <c r="AS146" s="293"/>
      <c r="AT146" s="293"/>
      <c r="AU146" s="293"/>
      <c r="AV146" s="293"/>
      <c r="AW146" s="293"/>
      <c r="AX146" s="293"/>
      <c r="AY146" s="293"/>
      <c r="AZ146" s="293"/>
      <c r="BA146" s="293"/>
      <c r="BB146" s="293"/>
      <c r="BC146" s="293"/>
      <c r="BD146" s="293"/>
      <c r="BE146" s="293"/>
      <c r="BF146" s="293"/>
      <c r="BG146" s="293"/>
      <c r="BH146" s="293"/>
      <c r="BI146" s="293"/>
      <c r="BJ146" s="293"/>
      <c r="BK146" s="395"/>
      <c r="BL146" s="396"/>
      <c r="BM146" s="396"/>
      <c r="BN146" s="396"/>
      <c r="BO146" s="396"/>
      <c r="BP146" s="396"/>
      <c r="BQ146" s="397"/>
      <c r="BR146" s="395"/>
      <c r="BS146" s="396"/>
      <c r="BT146" s="396"/>
      <c r="BU146" s="396"/>
      <c r="BV146" s="396"/>
      <c r="BW146" s="396"/>
      <c r="BX146" s="397"/>
      <c r="BY146" s="293"/>
      <c r="BZ146" s="293"/>
      <c r="CA146" s="293"/>
      <c r="CB146" s="293"/>
      <c r="CC146" s="293"/>
      <c r="CD146" s="293"/>
      <c r="CE146" s="293"/>
      <c r="CF146" s="293"/>
      <c r="CG146" s="293"/>
      <c r="CH146" s="293"/>
      <c r="CI146" s="293"/>
      <c r="CJ146" s="293"/>
      <c r="CK146" s="293"/>
      <c r="CL146" s="293"/>
      <c r="CM146" s="293"/>
      <c r="CN146" s="293"/>
    </row>
    <row r="147" spans="5:92" ht="14.25" customHeight="1" x14ac:dyDescent="0.35">
      <c r="E147" s="293">
        <v>20</v>
      </c>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c r="AH147" s="293"/>
      <c r="AI147" s="293"/>
      <c r="AJ147" s="293"/>
      <c r="AK147" s="293"/>
      <c r="AL147" s="293"/>
      <c r="AM147" s="293"/>
      <c r="AN147" s="293"/>
      <c r="AO147" s="293"/>
      <c r="AP147" s="293"/>
      <c r="AQ147" s="293"/>
      <c r="AR147" s="293"/>
      <c r="AS147" s="293"/>
      <c r="AT147" s="293"/>
      <c r="AU147" s="293"/>
      <c r="AV147" s="293"/>
      <c r="AW147" s="293"/>
      <c r="AX147" s="293"/>
      <c r="AY147" s="293"/>
      <c r="AZ147" s="293"/>
      <c r="BA147" s="293"/>
      <c r="BB147" s="293"/>
      <c r="BC147" s="293"/>
      <c r="BD147" s="293"/>
      <c r="BE147" s="293"/>
      <c r="BF147" s="293"/>
      <c r="BG147" s="293"/>
      <c r="BH147" s="293"/>
      <c r="BI147" s="293"/>
      <c r="BJ147" s="293"/>
      <c r="BK147" s="395"/>
      <c r="BL147" s="396"/>
      <c r="BM147" s="396"/>
      <c r="BN147" s="396"/>
      <c r="BO147" s="396"/>
      <c r="BP147" s="396"/>
      <c r="BQ147" s="397"/>
      <c r="BR147" s="395"/>
      <c r="BS147" s="396"/>
      <c r="BT147" s="396"/>
      <c r="BU147" s="396"/>
      <c r="BV147" s="396"/>
      <c r="BW147" s="396"/>
      <c r="BX147" s="397"/>
      <c r="BY147" s="293"/>
      <c r="BZ147" s="293"/>
      <c r="CA147" s="293"/>
      <c r="CB147" s="293"/>
      <c r="CC147" s="293"/>
      <c r="CD147" s="293"/>
      <c r="CE147" s="293"/>
      <c r="CF147" s="293"/>
      <c r="CG147" s="293"/>
      <c r="CH147" s="293"/>
      <c r="CI147" s="293"/>
      <c r="CJ147" s="293"/>
      <c r="CK147" s="293"/>
      <c r="CL147" s="293"/>
      <c r="CM147" s="293"/>
      <c r="CN147" s="293"/>
    </row>
    <row r="148" spans="5:92" ht="14.25" customHeight="1" x14ac:dyDescent="0.35">
      <c r="E148" s="293">
        <v>21</v>
      </c>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c r="AH148" s="293"/>
      <c r="AI148" s="293"/>
      <c r="AJ148" s="293"/>
      <c r="AK148" s="293"/>
      <c r="AL148" s="293"/>
      <c r="AM148" s="293"/>
      <c r="AN148" s="293"/>
      <c r="AO148" s="293"/>
      <c r="AP148" s="293"/>
      <c r="AQ148" s="293"/>
      <c r="AR148" s="293"/>
      <c r="AS148" s="293"/>
      <c r="AT148" s="293"/>
      <c r="AU148" s="293"/>
      <c r="AV148" s="293"/>
      <c r="AW148" s="293"/>
      <c r="AX148" s="293"/>
      <c r="AY148" s="293"/>
      <c r="AZ148" s="293"/>
      <c r="BA148" s="293"/>
      <c r="BB148" s="293"/>
      <c r="BC148" s="293"/>
      <c r="BD148" s="293"/>
      <c r="BE148" s="293"/>
      <c r="BF148" s="293"/>
      <c r="BG148" s="293"/>
      <c r="BH148" s="293"/>
      <c r="BI148" s="293"/>
      <c r="BJ148" s="293"/>
      <c r="BK148" s="395"/>
      <c r="BL148" s="396"/>
      <c r="BM148" s="396"/>
      <c r="BN148" s="396"/>
      <c r="BO148" s="396"/>
      <c r="BP148" s="396"/>
      <c r="BQ148" s="397"/>
      <c r="BR148" s="395"/>
      <c r="BS148" s="396"/>
      <c r="BT148" s="396"/>
      <c r="BU148" s="396"/>
      <c r="BV148" s="396"/>
      <c r="BW148" s="396"/>
      <c r="BX148" s="397"/>
      <c r="BY148" s="293"/>
      <c r="BZ148" s="293"/>
      <c r="CA148" s="293"/>
      <c r="CB148" s="293"/>
      <c r="CC148" s="293"/>
      <c r="CD148" s="293"/>
      <c r="CE148" s="293"/>
      <c r="CF148" s="293"/>
      <c r="CG148" s="293"/>
      <c r="CH148" s="293"/>
      <c r="CI148" s="293"/>
      <c r="CJ148" s="293"/>
      <c r="CK148" s="293"/>
      <c r="CL148" s="293"/>
      <c r="CM148" s="293"/>
      <c r="CN148" s="293"/>
    </row>
    <row r="149" spans="5:92" ht="14.25" customHeight="1" x14ac:dyDescent="0.35">
      <c r="E149" s="293">
        <v>22</v>
      </c>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c r="AH149" s="293"/>
      <c r="AI149" s="293"/>
      <c r="AJ149" s="293"/>
      <c r="AK149" s="293"/>
      <c r="AL149" s="293"/>
      <c r="AM149" s="293"/>
      <c r="AN149" s="293"/>
      <c r="AO149" s="293"/>
      <c r="AP149" s="293"/>
      <c r="AQ149" s="293"/>
      <c r="AR149" s="293"/>
      <c r="AS149" s="293"/>
      <c r="AT149" s="293"/>
      <c r="AU149" s="293"/>
      <c r="AV149" s="293"/>
      <c r="AW149" s="293"/>
      <c r="AX149" s="293"/>
      <c r="AY149" s="293"/>
      <c r="AZ149" s="293"/>
      <c r="BA149" s="293"/>
      <c r="BB149" s="293"/>
      <c r="BC149" s="293"/>
      <c r="BD149" s="293"/>
      <c r="BE149" s="293"/>
      <c r="BF149" s="293"/>
      <c r="BG149" s="293"/>
      <c r="BH149" s="293"/>
      <c r="BI149" s="293"/>
      <c r="BJ149" s="293"/>
      <c r="BK149" s="395"/>
      <c r="BL149" s="396"/>
      <c r="BM149" s="396"/>
      <c r="BN149" s="396"/>
      <c r="BO149" s="396"/>
      <c r="BP149" s="396"/>
      <c r="BQ149" s="397"/>
      <c r="BR149" s="395"/>
      <c r="BS149" s="396"/>
      <c r="BT149" s="396"/>
      <c r="BU149" s="396"/>
      <c r="BV149" s="396"/>
      <c r="BW149" s="396"/>
      <c r="BX149" s="397"/>
      <c r="BY149" s="293"/>
      <c r="BZ149" s="293"/>
      <c r="CA149" s="293"/>
      <c r="CB149" s="293"/>
      <c r="CC149" s="293"/>
      <c r="CD149" s="293"/>
      <c r="CE149" s="293"/>
      <c r="CF149" s="293"/>
      <c r="CG149" s="293"/>
      <c r="CH149" s="293"/>
      <c r="CI149" s="293"/>
      <c r="CJ149" s="293"/>
      <c r="CK149" s="293"/>
      <c r="CL149" s="293"/>
      <c r="CM149" s="293"/>
      <c r="CN149" s="293"/>
    </row>
    <row r="150" spans="5:92" ht="14.25" customHeight="1" x14ac:dyDescent="0.35">
      <c r="E150" s="293">
        <v>23</v>
      </c>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c r="AI150" s="293"/>
      <c r="AJ150" s="293"/>
      <c r="AK150" s="293"/>
      <c r="AL150" s="293"/>
      <c r="AM150" s="293"/>
      <c r="AN150" s="293"/>
      <c r="AO150" s="293"/>
      <c r="AP150" s="293"/>
      <c r="AQ150" s="293"/>
      <c r="AR150" s="293"/>
      <c r="AS150" s="293"/>
      <c r="AT150" s="293"/>
      <c r="AU150" s="293"/>
      <c r="AV150" s="293"/>
      <c r="AW150" s="293"/>
      <c r="AX150" s="293"/>
      <c r="AY150" s="293"/>
      <c r="AZ150" s="293"/>
      <c r="BA150" s="293"/>
      <c r="BB150" s="293"/>
      <c r="BC150" s="293"/>
      <c r="BD150" s="293"/>
      <c r="BE150" s="293"/>
      <c r="BF150" s="293"/>
      <c r="BG150" s="293"/>
      <c r="BH150" s="293"/>
      <c r="BI150" s="293"/>
      <c r="BJ150" s="293"/>
      <c r="BK150" s="395"/>
      <c r="BL150" s="396"/>
      <c r="BM150" s="396"/>
      <c r="BN150" s="396"/>
      <c r="BO150" s="396"/>
      <c r="BP150" s="396"/>
      <c r="BQ150" s="397"/>
      <c r="BR150" s="395"/>
      <c r="BS150" s="396"/>
      <c r="BT150" s="396"/>
      <c r="BU150" s="396"/>
      <c r="BV150" s="396"/>
      <c r="BW150" s="396"/>
      <c r="BX150" s="397"/>
      <c r="BY150" s="293"/>
      <c r="BZ150" s="293"/>
      <c r="CA150" s="293"/>
      <c r="CB150" s="293"/>
      <c r="CC150" s="293"/>
      <c r="CD150" s="293"/>
      <c r="CE150" s="293"/>
      <c r="CF150" s="293"/>
      <c r="CG150" s="293"/>
      <c r="CH150" s="293"/>
      <c r="CI150" s="293"/>
      <c r="CJ150" s="293"/>
      <c r="CK150" s="293"/>
      <c r="CL150" s="293"/>
      <c r="CM150" s="293"/>
      <c r="CN150" s="293"/>
    </row>
    <row r="151" spans="5:92" ht="14.25" customHeight="1" x14ac:dyDescent="0.35">
      <c r="E151" s="293">
        <v>24</v>
      </c>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c r="AH151" s="293"/>
      <c r="AI151" s="293"/>
      <c r="AJ151" s="293"/>
      <c r="AK151" s="293"/>
      <c r="AL151" s="293"/>
      <c r="AM151" s="293"/>
      <c r="AN151" s="293"/>
      <c r="AO151" s="293"/>
      <c r="AP151" s="293"/>
      <c r="AQ151" s="293"/>
      <c r="AR151" s="293"/>
      <c r="AS151" s="293"/>
      <c r="AT151" s="293"/>
      <c r="AU151" s="293"/>
      <c r="AV151" s="293"/>
      <c r="AW151" s="293"/>
      <c r="AX151" s="293"/>
      <c r="AY151" s="293"/>
      <c r="AZ151" s="293"/>
      <c r="BA151" s="293"/>
      <c r="BB151" s="293"/>
      <c r="BC151" s="293"/>
      <c r="BD151" s="293"/>
      <c r="BE151" s="293"/>
      <c r="BF151" s="293"/>
      <c r="BG151" s="293"/>
      <c r="BH151" s="293"/>
      <c r="BI151" s="293"/>
      <c r="BJ151" s="293"/>
      <c r="BK151" s="395"/>
      <c r="BL151" s="396"/>
      <c r="BM151" s="396"/>
      <c r="BN151" s="396"/>
      <c r="BO151" s="396"/>
      <c r="BP151" s="396"/>
      <c r="BQ151" s="397"/>
      <c r="BR151" s="395"/>
      <c r="BS151" s="396"/>
      <c r="BT151" s="396"/>
      <c r="BU151" s="396"/>
      <c r="BV151" s="396"/>
      <c r="BW151" s="396"/>
      <c r="BX151" s="397"/>
      <c r="BY151" s="293"/>
      <c r="BZ151" s="293"/>
      <c r="CA151" s="293"/>
      <c r="CB151" s="293"/>
      <c r="CC151" s="293"/>
      <c r="CD151" s="293"/>
      <c r="CE151" s="293"/>
      <c r="CF151" s="293"/>
      <c r="CG151" s="293"/>
      <c r="CH151" s="293"/>
      <c r="CI151" s="293"/>
      <c r="CJ151" s="293"/>
      <c r="CK151" s="293"/>
      <c r="CL151" s="293"/>
      <c r="CM151" s="293"/>
      <c r="CN151" s="293"/>
    </row>
    <row r="152" spans="5:92" ht="14.25" customHeight="1" x14ac:dyDescent="0.35">
      <c r="E152" s="293">
        <v>25</v>
      </c>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c r="AH152" s="293"/>
      <c r="AI152" s="293"/>
      <c r="AJ152" s="293"/>
      <c r="AK152" s="293"/>
      <c r="AL152" s="293"/>
      <c r="AM152" s="293"/>
      <c r="AN152" s="293"/>
      <c r="AO152" s="293"/>
      <c r="AP152" s="293"/>
      <c r="AQ152" s="293"/>
      <c r="AR152" s="293"/>
      <c r="AS152" s="293"/>
      <c r="AT152" s="293"/>
      <c r="AU152" s="293"/>
      <c r="AV152" s="293"/>
      <c r="AW152" s="293"/>
      <c r="AX152" s="293"/>
      <c r="AY152" s="293"/>
      <c r="AZ152" s="293"/>
      <c r="BA152" s="293"/>
      <c r="BB152" s="293"/>
      <c r="BC152" s="293"/>
      <c r="BD152" s="293"/>
      <c r="BE152" s="293"/>
      <c r="BF152" s="293"/>
      <c r="BG152" s="293"/>
      <c r="BH152" s="293"/>
      <c r="BI152" s="293"/>
      <c r="BJ152" s="293"/>
      <c r="BK152" s="395"/>
      <c r="BL152" s="396"/>
      <c r="BM152" s="396"/>
      <c r="BN152" s="396"/>
      <c r="BO152" s="396"/>
      <c r="BP152" s="396"/>
      <c r="BQ152" s="397"/>
      <c r="BR152" s="395"/>
      <c r="BS152" s="396"/>
      <c r="BT152" s="396"/>
      <c r="BU152" s="396"/>
      <c r="BV152" s="396"/>
      <c r="BW152" s="396"/>
      <c r="BX152" s="397"/>
      <c r="BY152" s="293"/>
      <c r="BZ152" s="293"/>
      <c r="CA152" s="293"/>
      <c r="CB152" s="293"/>
      <c r="CC152" s="293"/>
      <c r="CD152" s="293"/>
      <c r="CE152" s="293"/>
      <c r="CF152" s="293"/>
      <c r="CG152" s="293"/>
      <c r="CH152" s="293"/>
      <c r="CI152" s="293"/>
      <c r="CJ152" s="293"/>
      <c r="CK152" s="293"/>
      <c r="CL152" s="293"/>
      <c r="CM152" s="293"/>
      <c r="CN152" s="293"/>
    </row>
    <row r="153" spans="5:92" ht="14.25" customHeight="1" x14ac:dyDescent="0.35">
      <c r="E153" s="293">
        <v>26</v>
      </c>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c r="AH153" s="293"/>
      <c r="AI153" s="293"/>
      <c r="AJ153" s="293"/>
      <c r="AK153" s="293"/>
      <c r="AL153" s="293"/>
      <c r="AM153" s="293"/>
      <c r="AN153" s="293"/>
      <c r="AO153" s="293"/>
      <c r="AP153" s="293"/>
      <c r="AQ153" s="293"/>
      <c r="AR153" s="293"/>
      <c r="AS153" s="293"/>
      <c r="AT153" s="293"/>
      <c r="AU153" s="293"/>
      <c r="AV153" s="293"/>
      <c r="AW153" s="293"/>
      <c r="AX153" s="293"/>
      <c r="AY153" s="293"/>
      <c r="AZ153" s="293"/>
      <c r="BA153" s="293"/>
      <c r="BB153" s="293"/>
      <c r="BC153" s="293"/>
      <c r="BD153" s="293"/>
      <c r="BE153" s="293"/>
      <c r="BF153" s="293"/>
      <c r="BG153" s="293"/>
      <c r="BH153" s="293"/>
      <c r="BI153" s="293"/>
      <c r="BJ153" s="293"/>
      <c r="BK153" s="395"/>
      <c r="BL153" s="396"/>
      <c r="BM153" s="396"/>
      <c r="BN153" s="396"/>
      <c r="BO153" s="396"/>
      <c r="BP153" s="396"/>
      <c r="BQ153" s="397"/>
      <c r="BR153" s="395"/>
      <c r="BS153" s="396"/>
      <c r="BT153" s="396"/>
      <c r="BU153" s="396"/>
      <c r="BV153" s="396"/>
      <c r="BW153" s="396"/>
      <c r="BX153" s="397"/>
      <c r="BY153" s="293"/>
      <c r="BZ153" s="293"/>
      <c r="CA153" s="293"/>
      <c r="CB153" s="293"/>
      <c r="CC153" s="293"/>
      <c r="CD153" s="293"/>
      <c r="CE153" s="293"/>
      <c r="CF153" s="293"/>
      <c r="CG153" s="293"/>
      <c r="CH153" s="293"/>
      <c r="CI153" s="293"/>
      <c r="CJ153" s="293"/>
      <c r="CK153" s="293"/>
      <c r="CL153" s="293"/>
      <c r="CM153" s="293"/>
      <c r="CN153" s="293"/>
    </row>
    <row r="154" spans="5:92" ht="14.25" customHeight="1" x14ac:dyDescent="0.35">
      <c r="E154" s="293">
        <v>27</v>
      </c>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c r="BG154" s="293"/>
      <c r="BH154" s="293"/>
      <c r="BI154" s="293"/>
      <c r="BJ154" s="293"/>
      <c r="BK154" s="395"/>
      <c r="BL154" s="396"/>
      <c r="BM154" s="396"/>
      <c r="BN154" s="396"/>
      <c r="BO154" s="396"/>
      <c r="BP154" s="396"/>
      <c r="BQ154" s="397"/>
      <c r="BR154" s="395"/>
      <c r="BS154" s="396"/>
      <c r="BT154" s="396"/>
      <c r="BU154" s="396"/>
      <c r="BV154" s="396"/>
      <c r="BW154" s="396"/>
      <c r="BX154" s="397"/>
      <c r="BY154" s="293"/>
      <c r="BZ154" s="293"/>
      <c r="CA154" s="293"/>
      <c r="CB154" s="293"/>
      <c r="CC154" s="293"/>
      <c r="CD154" s="293"/>
      <c r="CE154" s="293"/>
      <c r="CF154" s="293"/>
      <c r="CG154" s="293"/>
      <c r="CH154" s="293"/>
      <c r="CI154" s="293"/>
      <c r="CJ154" s="293"/>
      <c r="CK154" s="293"/>
      <c r="CL154" s="293"/>
      <c r="CM154" s="293"/>
      <c r="CN154" s="293"/>
    </row>
    <row r="155" spans="5:92" ht="14.25" customHeight="1" x14ac:dyDescent="0.35">
      <c r="E155" s="293">
        <v>28</v>
      </c>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c r="AH155" s="293"/>
      <c r="AI155" s="293"/>
      <c r="AJ155" s="293"/>
      <c r="AK155" s="293"/>
      <c r="AL155" s="293"/>
      <c r="AM155" s="293"/>
      <c r="AN155" s="293"/>
      <c r="AO155" s="293"/>
      <c r="AP155" s="293"/>
      <c r="AQ155" s="293"/>
      <c r="AR155" s="293"/>
      <c r="AS155" s="293"/>
      <c r="AT155" s="293"/>
      <c r="AU155" s="293"/>
      <c r="AV155" s="293"/>
      <c r="AW155" s="293"/>
      <c r="AX155" s="293"/>
      <c r="AY155" s="293"/>
      <c r="AZ155" s="293"/>
      <c r="BA155" s="293"/>
      <c r="BB155" s="293"/>
      <c r="BC155" s="293"/>
      <c r="BD155" s="293"/>
      <c r="BE155" s="293"/>
      <c r="BF155" s="293"/>
      <c r="BG155" s="293"/>
      <c r="BH155" s="293"/>
      <c r="BI155" s="293"/>
      <c r="BJ155" s="293"/>
      <c r="BK155" s="395"/>
      <c r="BL155" s="396"/>
      <c r="BM155" s="396"/>
      <c r="BN155" s="396"/>
      <c r="BO155" s="396"/>
      <c r="BP155" s="396"/>
      <c r="BQ155" s="397"/>
      <c r="BR155" s="395"/>
      <c r="BS155" s="396"/>
      <c r="BT155" s="396"/>
      <c r="BU155" s="396"/>
      <c r="BV155" s="396"/>
      <c r="BW155" s="396"/>
      <c r="BX155" s="397"/>
      <c r="BY155" s="293"/>
      <c r="BZ155" s="293"/>
      <c r="CA155" s="293"/>
      <c r="CB155" s="293"/>
      <c r="CC155" s="293"/>
      <c r="CD155" s="293"/>
      <c r="CE155" s="293"/>
      <c r="CF155" s="293"/>
      <c r="CG155" s="293"/>
      <c r="CH155" s="293"/>
      <c r="CI155" s="293"/>
      <c r="CJ155" s="293"/>
      <c r="CK155" s="293"/>
      <c r="CL155" s="293"/>
      <c r="CM155" s="293"/>
      <c r="CN155" s="293"/>
    </row>
    <row r="156" spans="5:92" ht="14.25" customHeight="1" x14ac:dyDescent="0.35">
      <c r="E156" s="293">
        <v>29</v>
      </c>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c r="AI156" s="293"/>
      <c r="AJ156" s="293"/>
      <c r="AK156" s="293"/>
      <c r="AL156" s="293"/>
      <c r="AM156" s="293"/>
      <c r="AN156" s="293"/>
      <c r="AO156" s="293"/>
      <c r="AP156" s="293"/>
      <c r="AQ156" s="293"/>
      <c r="AR156" s="293"/>
      <c r="AS156" s="293"/>
      <c r="AT156" s="293"/>
      <c r="AU156" s="293"/>
      <c r="AV156" s="293"/>
      <c r="AW156" s="293"/>
      <c r="AX156" s="293"/>
      <c r="AY156" s="293"/>
      <c r="AZ156" s="293"/>
      <c r="BA156" s="293"/>
      <c r="BB156" s="293"/>
      <c r="BC156" s="293"/>
      <c r="BD156" s="293"/>
      <c r="BE156" s="293"/>
      <c r="BF156" s="293"/>
      <c r="BG156" s="293"/>
      <c r="BH156" s="293"/>
      <c r="BI156" s="293"/>
      <c r="BJ156" s="293"/>
      <c r="BK156" s="395"/>
      <c r="BL156" s="396"/>
      <c r="BM156" s="396"/>
      <c r="BN156" s="396"/>
      <c r="BO156" s="396"/>
      <c r="BP156" s="396"/>
      <c r="BQ156" s="397"/>
      <c r="BR156" s="395"/>
      <c r="BS156" s="396"/>
      <c r="BT156" s="396"/>
      <c r="BU156" s="396"/>
      <c r="BV156" s="396"/>
      <c r="BW156" s="396"/>
      <c r="BX156" s="397"/>
      <c r="BY156" s="293"/>
      <c r="BZ156" s="293"/>
      <c r="CA156" s="293"/>
      <c r="CB156" s="293"/>
      <c r="CC156" s="293"/>
      <c r="CD156" s="293"/>
      <c r="CE156" s="293"/>
      <c r="CF156" s="293"/>
      <c r="CG156" s="293"/>
      <c r="CH156" s="293"/>
      <c r="CI156" s="293"/>
      <c r="CJ156" s="293"/>
      <c r="CK156" s="293"/>
      <c r="CL156" s="293"/>
      <c r="CM156" s="293"/>
      <c r="CN156" s="293"/>
    </row>
    <row r="157" spans="5:92" ht="14.25" customHeight="1" x14ac:dyDescent="0.35">
      <c r="E157" s="293">
        <v>30</v>
      </c>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c r="AH157" s="293"/>
      <c r="AI157" s="293"/>
      <c r="AJ157" s="293"/>
      <c r="AK157" s="293"/>
      <c r="AL157" s="293"/>
      <c r="AM157" s="293"/>
      <c r="AN157" s="293"/>
      <c r="AO157" s="293"/>
      <c r="AP157" s="293"/>
      <c r="AQ157" s="293"/>
      <c r="AR157" s="293"/>
      <c r="AS157" s="293"/>
      <c r="AT157" s="293"/>
      <c r="AU157" s="293"/>
      <c r="AV157" s="293"/>
      <c r="AW157" s="293"/>
      <c r="AX157" s="293"/>
      <c r="AY157" s="293"/>
      <c r="AZ157" s="293"/>
      <c r="BA157" s="293"/>
      <c r="BB157" s="293"/>
      <c r="BC157" s="293"/>
      <c r="BD157" s="293"/>
      <c r="BE157" s="293"/>
      <c r="BF157" s="293"/>
      <c r="BG157" s="293"/>
      <c r="BH157" s="293"/>
      <c r="BI157" s="293"/>
      <c r="BJ157" s="293"/>
      <c r="BK157" s="395"/>
      <c r="BL157" s="396"/>
      <c r="BM157" s="396"/>
      <c r="BN157" s="396"/>
      <c r="BO157" s="396"/>
      <c r="BP157" s="396"/>
      <c r="BQ157" s="397"/>
      <c r="BR157" s="395"/>
      <c r="BS157" s="396"/>
      <c r="BT157" s="396"/>
      <c r="BU157" s="396"/>
      <c r="BV157" s="396"/>
      <c r="BW157" s="396"/>
      <c r="BX157" s="397"/>
      <c r="BY157" s="293"/>
      <c r="BZ157" s="293"/>
      <c r="CA157" s="293"/>
      <c r="CB157" s="293"/>
      <c r="CC157" s="293"/>
      <c r="CD157" s="293"/>
      <c r="CE157" s="293"/>
      <c r="CF157" s="293"/>
      <c r="CG157" s="293"/>
      <c r="CH157" s="293"/>
      <c r="CI157" s="293"/>
      <c r="CJ157" s="293"/>
      <c r="CK157" s="293"/>
      <c r="CL157" s="293"/>
      <c r="CM157" s="293"/>
      <c r="CN157" s="293"/>
    </row>
    <row r="158" spans="5:92" ht="14.25" customHeight="1" x14ac:dyDescent="0.35">
      <c r="E158" s="293">
        <v>31</v>
      </c>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c r="AH158" s="293"/>
      <c r="AI158" s="293"/>
      <c r="AJ158" s="293"/>
      <c r="AK158" s="293"/>
      <c r="AL158" s="293"/>
      <c r="AM158" s="293"/>
      <c r="AN158" s="293"/>
      <c r="AO158" s="293"/>
      <c r="AP158" s="293"/>
      <c r="AQ158" s="293"/>
      <c r="AR158" s="293"/>
      <c r="AS158" s="293"/>
      <c r="AT158" s="293"/>
      <c r="AU158" s="293"/>
      <c r="AV158" s="293"/>
      <c r="AW158" s="293"/>
      <c r="AX158" s="293"/>
      <c r="AY158" s="293"/>
      <c r="AZ158" s="293"/>
      <c r="BA158" s="293"/>
      <c r="BB158" s="293"/>
      <c r="BC158" s="293"/>
      <c r="BD158" s="293"/>
      <c r="BE158" s="293"/>
      <c r="BF158" s="293"/>
      <c r="BG158" s="293"/>
      <c r="BH158" s="293"/>
      <c r="BI158" s="293"/>
      <c r="BJ158" s="293"/>
      <c r="BK158" s="395"/>
      <c r="BL158" s="396"/>
      <c r="BM158" s="396"/>
      <c r="BN158" s="396"/>
      <c r="BO158" s="396"/>
      <c r="BP158" s="396"/>
      <c r="BQ158" s="397"/>
      <c r="BR158" s="395"/>
      <c r="BS158" s="396"/>
      <c r="BT158" s="396"/>
      <c r="BU158" s="396"/>
      <c r="BV158" s="396"/>
      <c r="BW158" s="396"/>
      <c r="BX158" s="397"/>
      <c r="BY158" s="293"/>
      <c r="BZ158" s="293"/>
      <c r="CA158" s="293"/>
      <c r="CB158" s="293"/>
      <c r="CC158" s="293"/>
      <c r="CD158" s="293"/>
      <c r="CE158" s="293"/>
      <c r="CF158" s="293"/>
      <c r="CG158" s="293"/>
      <c r="CH158" s="293"/>
      <c r="CI158" s="293"/>
      <c r="CJ158" s="293"/>
      <c r="CK158" s="293"/>
      <c r="CL158" s="293"/>
      <c r="CM158" s="293"/>
      <c r="CN158" s="293"/>
    </row>
    <row r="159" spans="5:92" ht="14.25" customHeight="1" x14ac:dyDescent="0.35">
      <c r="E159" s="293">
        <v>32</v>
      </c>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c r="AH159" s="293"/>
      <c r="AI159" s="293"/>
      <c r="AJ159" s="293"/>
      <c r="AK159" s="293"/>
      <c r="AL159" s="293"/>
      <c r="AM159" s="293"/>
      <c r="AN159" s="293"/>
      <c r="AO159" s="293"/>
      <c r="AP159" s="293"/>
      <c r="AQ159" s="293"/>
      <c r="AR159" s="293"/>
      <c r="AS159" s="293"/>
      <c r="AT159" s="293"/>
      <c r="AU159" s="293"/>
      <c r="AV159" s="293"/>
      <c r="AW159" s="293"/>
      <c r="AX159" s="293"/>
      <c r="AY159" s="293"/>
      <c r="AZ159" s="293"/>
      <c r="BA159" s="293"/>
      <c r="BB159" s="293"/>
      <c r="BC159" s="293"/>
      <c r="BD159" s="293"/>
      <c r="BE159" s="293"/>
      <c r="BF159" s="293"/>
      <c r="BG159" s="293"/>
      <c r="BH159" s="293"/>
      <c r="BI159" s="293"/>
      <c r="BJ159" s="293"/>
      <c r="BK159" s="395"/>
      <c r="BL159" s="396"/>
      <c r="BM159" s="396"/>
      <c r="BN159" s="396"/>
      <c r="BO159" s="396"/>
      <c r="BP159" s="396"/>
      <c r="BQ159" s="397"/>
      <c r="BR159" s="395"/>
      <c r="BS159" s="396"/>
      <c r="BT159" s="396"/>
      <c r="BU159" s="396"/>
      <c r="BV159" s="396"/>
      <c r="BW159" s="396"/>
      <c r="BX159" s="397"/>
      <c r="BY159" s="293"/>
      <c r="BZ159" s="293"/>
      <c r="CA159" s="293"/>
      <c r="CB159" s="293"/>
      <c r="CC159" s="293"/>
      <c r="CD159" s="293"/>
      <c r="CE159" s="293"/>
      <c r="CF159" s="293"/>
      <c r="CG159" s="293"/>
      <c r="CH159" s="293"/>
      <c r="CI159" s="293"/>
      <c r="CJ159" s="293"/>
      <c r="CK159" s="293"/>
      <c r="CL159" s="293"/>
      <c r="CM159" s="293"/>
      <c r="CN159" s="293"/>
    </row>
    <row r="160" spans="5:92" ht="14.25" customHeight="1" x14ac:dyDescent="0.35">
      <c r="E160" s="293">
        <v>33</v>
      </c>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c r="AH160" s="293"/>
      <c r="AI160" s="293"/>
      <c r="AJ160" s="293"/>
      <c r="AK160" s="293"/>
      <c r="AL160" s="293"/>
      <c r="AM160" s="293"/>
      <c r="AN160" s="293"/>
      <c r="AO160" s="293"/>
      <c r="AP160" s="293"/>
      <c r="AQ160" s="293"/>
      <c r="AR160" s="293"/>
      <c r="AS160" s="293"/>
      <c r="AT160" s="293"/>
      <c r="AU160" s="293"/>
      <c r="AV160" s="293"/>
      <c r="AW160" s="293"/>
      <c r="AX160" s="293"/>
      <c r="AY160" s="293"/>
      <c r="AZ160" s="293"/>
      <c r="BA160" s="293"/>
      <c r="BB160" s="293"/>
      <c r="BC160" s="293"/>
      <c r="BD160" s="293"/>
      <c r="BE160" s="293"/>
      <c r="BF160" s="293"/>
      <c r="BG160" s="293"/>
      <c r="BH160" s="293"/>
      <c r="BI160" s="293"/>
      <c r="BJ160" s="293"/>
      <c r="BK160" s="395"/>
      <c r="BL160" s="396"/>
      <c r="BM160" s="396"/>
      <c r="BN160" s="396"/>
      <c r="BO160" s="396"/>
      <c r="BP160" s="396"/>
      <c r="BQ160" s="397"/>
      <c r="BR160" s="395"/>
      <c r="BS160" s="396"/>
      <c r="BT160" s="396"/>
      <c r="BU160" s="396"/>
      <c r="BV160" s="396"/>
      <c r="BW160" s="396"/>
      <c r="BX160" s="397"/>
      <c r="BY160" s="293"/>
      <c r="BZ160" s="293"/>
      <c r="CA160" s="293"/>
      <c r="CB160" s="293"/>
      <c r="CC160" s="293"/>
      <c r="CD160" s="293"/>
      <c r="CE160" s="293"/>
      <c r="CF160" s="293"/>
      <c r="CG160" s="293"/>
      <c r="CH160" s="293"/>
      <c r="CI160" s="293"/>
      <c r="CJ160" s="293"/>
      <c r="CK160" s="293"/>
      <c r="CL160" s="293"/>
      <c r="CM160" s="293"/>
      <c r="CN160" s="293"/>
    </row>
    <row r="161" spans="4:92" ht="14.25" customHeight="1" x14ac:dyDescent="0.35">
      <c r="E161" s="293">
        <v>34</v>
      </c>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c r="AH161" s="293"/>
      <c r="AI161" s="293"/>
      <c r="AJ161" s="293"/>
      <c r="AK161" s="293"/>
      <c r="AL161" s="293"/>
      <c r="AM161" s="293"/>
      <c r="AN161" s="293"/>
      <c r="AO161" s="293"/>
      <c r="AP161" s="293"/>
      <c r="AQ161" s="293"/>
      <c r="AR161" s="293"/>
      <c r="AS161" s="293"/>
      <c r="AT161" s="293"/>
      <c r="AU161" s="293"/>
      <c r="AV161" s="293"/>
      <c r="AW161" s="293"/>
      <c r="AX161" s="293"/>
      <c r="AY161" s="293"/>
      <c r="AZ161" s="293"/>
      <c r="BA161" s="293"/>
      <c r="BB161" s="293"/>
      <c r="BC161" s="293"/>
      <c r="BD161" s="293"/>
      <c r="BE161" s="293"/>
      <c r="BF161" s="293"/>
      <c r="BG161" s="293"/>
      <c r="BH161" s="293"/>
      <c r="BI161" s="293"/>
      <c r="BJ161" s="293"/>
      <c r="BK161" s="395"/>
      <c r="BL161" s="396"/>
      <c r="BM161" s="396"/>
      <c r="BN161" s="396"/>
      <c r="BO161" s="396"/>
      <c r="BP161" s="396"/>
      <c r="BQ161" s="397"/>
      <c r="BR161" s="395"/>
      <c r="BS161" s="396"/>
      <c r="BT161" s="396"/>
      <c r="BU161" s="396"/>
      <c r="BV161" s="396"/>
      <c r="BW161" s="396"/>
      <c r="BX161" s="397"/>
      <c r="BY161" s="293"/>
      <c r="BZ161" s="293"/>
      <c r="CA161" s="293"/>
      <c r="CB161" s="293"/>
      <c r="CC161" s="293"/>
      <c r="CD161" s="293"/>
      <c r="CE161" s="293"/>
      <c r="CF161" s="293"/>
      <c r="CG161" s="293"/>
      <c r="CH161" s="293"/>
      <c r="CI161" s="293"/>
      <c r="CJ161" s="293"/>
      <c r="CK161" s="293"/>
      <c r="CL161" s="293"/>
      <c r="CM161" s="293"/>
      <c r="CN161" s="293"/>
    </row>
    <row r="162" spans="4:92" ht="14.25" customHeight="1" x14ac:dyDescent="0.35">
      <c r="E162" s="293">
        <v>35</v>
      </c>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c r="AH162" s="293"/>
      <c r="AI162" s="293"/>
      <c r="AJ162" s="293"/>
      <c r="AK162" s="293"/>
      <c r="AL162" s="293"/>
      <c r="AM162" s="293"/>
      <c r="AN162" s="293"/>
      <c r="AO162" s="293"/>
      <c r="AP162" s="293"/>
      <c r="AQ162" s="293"/>
      <c r="AR162" s="293"/>
      <c r="AS162" s="293"/>
      <c r="AT162" s="293"/>
      <c r="AU162" s="293"/>
      <c r="AV162" s="293"/>
      <c r="AW162" s="293"/>
      <c r="AX162" s="293"/>
      <c r="AY162" s="293"/>
      <c r="AZ162" s="293"/>
      <c r="BA162" s="293"/>
      <c r="BB162" s="293"/>
      <c r="BC162" s="293"/>
      <c r="BD162" s="293"/>
      <c r="BE162" s="293"/>
      <c r="BF162" s="293"/>
      <c r="BG162" s="293"/>
      <c r="BH162" s="293"/>
      <c r="BI162" s="293"/>
      <c r="BJ162" s="293"/>
      <c r="BK162" s="395"/>
      <c r="BL162" s="396"/>
      <c r="BM162" s="396"/>
      <c r="BN162" s="396"/>
      <c r="BO162" s="396"/>
      <c r="BP162" s="396"/>
      <c r="BQ162" s="397"/>
      <c r="BR162" s="395"/>
      <c r="BS162" s="396"/>
      <c r="BT162" s="396"/>
      <c r="BU162" s="396"/>
      <c r="BV162" s="396"/>
      <c r="BW162" s="396"/>
      <c r="BX162" s="397"/>
      <c r="BY162" s="293"/>
      <c r="BZ162" s="293"/>
      <c r="CA162" s="293"/>
      <c r="CB162" s="293"/>
      <c r="CC162" s="293"/>
      <c r="CD162" s="293"/>
      <c r="CE162" s="293"/>
      <c r="CF162" s="293"/>
      <c r="CG162" s="293"/>
      <c r="CH162" s="293"/>
      <c r="CI162" s="293"/>
      <c r="CJ162" s="293"/>
      <c r="CK162" s="293"/>
      <c r="CL162" s="293"/>
      <c r="CM162" s="293"/>
      <c r="CN162" s="293"/>
    </row>
    <row r="163" spans="4:92" ht="14.25" customHeight="1" x14ac:dyDescent="0.35">
      <c r="E163" s="293">
        <v>36</v>
      </c>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c r="AH163" s="293"/>
      <c r="AI163" s="293"/>
      <c r="AJ163" s="293"/>
      <c r="AK163" s="293"/>
      <c r="AL163" s="293"/>
      <c r="AM163" s="293"/>
      <c r="AN163" s="293"/>
      <c r="AO163" s="293"/>
      <c r="AP163" s="293"/>
      <c r="AQ163" s="293"/>
      <c r="AR163" s="293"/>
      <c r="AS163" s="293"/>
      <c r="AT163" s="293"/>
      <c r="AU163" s="293"/>
      <c r="AV163" s="293"/>
      <c r="AW163" s="293"/>
      <c r="AX163" s="293"/>
      <c r="AY163" s="293"/>
      <c r="AZ163" s="293"/>
      <c r="BA163" s="293"/>
      <c r="BB163" s="293"/>
      <c r="BC163" s="293"/>
      <c r="BD163" s="293"/>
      <c r="BE163" s="293"/>
      <c r="BF163" s="293"/>
      <c r="BG163" s="293"/>
      <c r="BH163" s="293"/>
      <c r="BI163" s="293"/>
      <c r="BJ163" s="293"/>
      <c r="BK163" s="395"/>
      <c r="BL163" s="396"/>
      <c r="BM163" s="396"/>
      <c r="BN163" s="396"/>
      <c r="BO163" s="396"/>
      <c r="BP163" s="396"/>
      <c r="BQ163" s="397"/>
      <c r="BR163" s="395"/>
      <c r="BS163" s="396"/>
      <c r="BT163" s="396"/>
      <c r="BU163" s="396"/>
      <c r="BV163" s="396"/>
      <c r="BW163" s="396"/>
      <c r="BX163" s="397"/>
      <c r="BY163" s="293"/>
      <c r="BZ163" s="293"/>
      <c r="CA163" s="293"/>
      <c r="CB163" s="293"/>
      <c r="CC163" s="293"/>
      <c r="CD163" s="293"/>
      <c r="CE163" s="293"/>
      <c r="CF163" s="293"/>
      <c r="CG163" s="293"/>
      <c r="CH163" s="293"/>
      <c r="CI163" s="293"/>
      <c r="CJ163" s="293"/>
      <c r="CK163" s="293"/>
      <c r="CL163" s="293"/>
      <c r="CM163" s="293"/>
      <c r="CN163" s="293"/>
    </row>
    <row r="164" spans="4:92" ht="14.25" customHeight="1" x14ac:dyDescent="0.35">
      <c r="E164" s="408" t="s">
        <v>796</v>
      </c>
      <c r="F164" s="315"/>
      <c r="G164" s="315"/>
      <c r="H164" s="315"/>
      <c r="I164" s="315"/>
      <c r="J164" s="315"/>
      <c r="K164" s="315"/>
      <c r="L164" s="315"/>
      <c r="M164" s="315"/>
      <c r="N164" s="315"/>
      <c r="O164" s="315"/>
      <c r="P164" s="315"/>
      <c r="Q164" s="315"/>
      <c r="R164" s="315"/>
      <c r="S164" s="315"/>
      <c r="T164" s="315"/>
      <c r="U164" s="315"/>
      <c r="V164" s="315"/>
      <c r="W164" s="315"/>
      <c r="X164" s="315"/>
      <c r="Y164" s="315"/>
      <c r="Z164" s="315"/>
      <c r="AA164" s="315"/>
      <c r="AB164" s="315"/>
      <c r="AC164" s="315"/>
      <c r="AD164" s="315"/>
      <c r="AE164" s="315"/>
      <c r="AF164" s="315"/>
      <c r="AG164" s="315"/>
      <c r="AH164" s="315"/>
      <c r="AI164" s="315"/>
      <c r="AJ164" s="315"/>
      <c r="AK164" s="315"/>
      <c r="AL164" s="315"/>
      <c r="AM164" s="315"/>
      <c r="AN164" s="315"/>
      <c r="AO164" s="315"/>
      <c r="AP164" s="315"/>
      <c r="AQ164" s="315"/>
      <c r="AR164" s="315"/>
      <c r="AS164" s="315"/>
      <c r="AT164" s="315"/>
      <c r="AU164" s="315"/>
      <c r="AV164" s="315"/>
      <c r="AW164" s="315"/>
      <c r="AX164" s="315"/>
      <c r="AY164" s="315"/>
      <c r="AZ164" s="315"/>
      <c r="BA164" s="315"/>
      <c r="BB164" s="315"/>
      <c r="BC164" s="315"/>
      <c r="BD164" s="315"/>
      <c r="BE164" s="315"/>
      <c r="BF164" s="315"/>
      <c r="BG164" s="315"/>
      <c r="BH164" s="315"/>
      <c r="BI164" s="315"/>
      <c r="BJ164" s="315"/>
      <c r="BK164" s="315"/>
      <c r="BL164" s="315"/>
      <c r="BM164" s="315"/>
      <c r="BN164" s="315"/>
      <c r="BO164" s="315"/>
      <c r="BP164" s="315"/>
      <c r="BQ164" s="315"/>
      <c r="BR164" s="315"/>
      <c r="BS164" s="315"/>
      <c r="BT164" s="315"/>
      <c r="BU164" s="315"/>
      <c r="BV164" s="315"/>
      <c r="BW164" s="315"/>
      <c r="BX164" s="315"/>
      <c r="BY164" s="315"/>
      <c r="BZ164" s="315"/>
      <c r="CA164" s="315"/>
      <c r="CB164" s="315"/>
      <c r="CC164" s="315"/>
      <c r="CD164" s="315"/>
      <c r="CE164" s="315"/>
      <c r="CF164" s="315"/>
      <c r="CG164" s="315"/>
      <c r="CH164" s="315"/>
      <c r="CI164" s="315"/>
      <c r="CJ164" s="315"/>
      <c r="CK164" s="315"/>
      <c r="CL164" s="315"/>
      <c r="CM164" s="315"/>
    </row>
    <row r="165" spans="4:92" ht="14.25" customHeight="1" x14ac:dyDescent="0.35">
      <c r="E165" s="394" t="s">
        <v>107</v>
      </c>
      <c r="F165" s="394"/>
      <c r="G165" s="394"/>
      <c r="H165" s="394"/>
      <c r="I165" s="394"/>
      <c r="J165" s="394"/>
      <c r="K165" s="394"/>
      <c r="L165" s="394"/>
      <c r="M165" s="394"/>
      <c r="N165" s="394"/>
      <c r="O165" s="394"/>
      <c r="P165" s="394"/>
      <c r="Q165" s="394"/>
      <c r="R165" s="394"/>
      <c r="S165" s="394"/>
      <c r="T165" s="394"/>
      <c r="U165" s="394"/>
      <c r="V165" s="394"/>
      <c r="W165" s="394"/>
      <c r="X165" s="394"/>
      <c r="Y165" s="394"/>
      <c r="Z165" s="394"/>
      <c r="AA165" s="394"/>
      <c r="AB165" s="394"/>
      <c r="AC165" s="394"/>
      <c r="AD165" s="394"/>
      <c r="AE165" s="394"/>
      <c r="AF165" s="394"/>
      <c r="AG165" s="394"/>
    </row>
    <row r="166" spans="4:92" ht="14.25" customHeight="1" x14ac:dyDescent="0.35">
      <c r="E166" s="89"/>
      <c r="F166" s="89"/>
      <c r="G166" s="89"/>
      <c r="H166" s="89"/>
      <c r="I166" s="89"/>
      <c r="J166" s="89"/>
      <c r="K166" s="89"/>
      <c r="L166" s="89"/>
      <c r="M166" s="89"/>
      <c r="N166" s="89"/>
      <c r="O166" s="89"/>
      <c r="P166" s="89"/>
      <c r="Q166" s="89"/>
      <c r="R166" s="89"/>
      <c r="S166" s="89"/>
      <c r="T166" s="89"/>
      <c r="U166" s="89"/>
      <c r="V166" s="89"/>
      <c r="W166" s="89"/>
      <c r="X166" s="89"/>
      <c r="Y166" s="89"/>
      <c r="Z166" s="89"/>
      <c r="AA166" s="89"/>
      <c r="AB166" s="89"/>
      <c r="AC166" s="89"/>
      <c r="AD166" s="89"/>
      <c r="AE166" s="89"/>
      <c r="AF166" s="89"/>
      <c r="AG166" s="89"/>
    </row>
    <row r="167" spans="4:92" ht="14.25" customHeight="1" x14ac:dyDescent="0.35">
      <c r="D167" s="219" t="s">
        <v>86</v>
      </c>
      <c r="E167" s="219"/>
      <c r="F167" s="219"/>
      <c r="G167" s="219"/>
      <c r="H167" s="219"/>
      <c r="I167" s="219"/>
      <c r="J167" s="219"/>
      <c r="K167" s="219"/>
      <c r="L167" s="219"/>
      <c r="M167" s="219"/>
      <c r="N167" s="219"/>
      <c r="O167" s="219"/>
      <c r="P167" s="219"/>
      <c r="Q167" s="219"/>
      <c r="R167" s="219"/>
      <c r="S167" s="219"/>
      <c r="T167" s="219"/>
      <c r="U167" s="219"/>
      <c r="V167" s="219"/>
      <c r="W167" s="219"/>
      <c r="X167" s="219"/>
      <c r="Y167" s="219"/>
      <c r="Z167" s="219"/>
      <c r="AA167" s="219"/>
      <c r="AB167" s="219"/>
      <c r="AC167" s="219"/>
      <c r="AD167" s="219"/>
      <c r="AE167" s="219"/>
      <c r="AF167" s="219"/>
      <c r="AG167" s="219"/>
      <c r="AH167" s="219"/>
      <c r="AI167" s="219"/>
      <c r="AJ167" s="219"/>
      <c r="AK167" s="219"/>
      <c r="AL167" s="219"/>
      <c r="AM167" s="219"/>
      <c r="AN167" s="219"/>
      <c r="AO167" s="219"/>
      <c r="AP167" s="219"/>
      <c r="AQ167" s="219"/>
      <c r="AR167" s="219"/>
      <c r="AS167" s="219"/>
      <c r="AT167" s="219"/>
      <c r="AU167" s="9"/>
      <c r="AV167" s="219" t="s">
        <v>87</v>
      </c>
      <c r="AW167" s="219"/>
      <c r="AX167" s="219"/>
      <c r="AY167" s="219"/>
      <c r="AZ167" s="219"/>
      <c r="BA167" s="219"/>
      <c r="BB167" s="219"/>
      <c r="BC167" s="219"/>
      <c r="BD167" s="219"/>
      <c r="BE167" s="219"/>
      <c r="BF167" s="219"/>
      <c r="BG167" s="219"/>
      <c r="BH167" s="219"/>
      <c r="BI167" s="219"/>
      <c r="BJ167" s="219"/>
      <c r="BK167" s="219"/>
      <c r="BL167" s="219"/>
    </row>
    <row r="168" spans="4:92" ht="14.25" customHeight="1" x14ac:dyDescent="0.35">
      <c r="D168" s="220"/>
      <c r="E168" s="220"/>
      <c r="F168" s="220"/>
      <c r="G168" s="220"/>
      <c r="H168" s="220"/>
      <c r="I168" s="220"/>
      <c r="J168" s="220"/>
      <c r="K168" s="220"/>
      <c r="L168" s="220"/>
      <c r="M168" s="220"/>
      <c r="N168" s="220"/>
      <c r="O168" s="220"/>
      <c r="P168" s="220"/>
      <c r="Q168" s="220"/>
      <c r="R168" s="220"/>
      <c r="S168" s="220"/>
      <c r="T168" s="220"/>
      <c r="U168" s="220"/>
      <c r="V168" s="220"/>
      <c r="W168" s="220"/>
      <c r="X168" s="220"/>
      <c r="Y168" s="220"/>
      <c r="Z168" s="220"/>
      <c r="AA168" s="220"/>
      <c r="AB168" s="220"/>
      <c r="AC168" s="220"/>
      <c r="AD168" s="220"/>
      <c r="AE168" s="220"/>
      <c r="AF168" s="220"/>
      <c r="AG168" s="220"/>
      <c r="AH168" s="220"/>
      <c r="AI168" s="220"/>
      <c r="AJ168" s="220"/>
      <c r="AK168" s="220"/>
      <c r="AL168" s="220"/>
      <c r="AM168" s="220"/>
      <c r="AN168" s="220"/>
      <c r="AO168" s="220"/>
      <c r="AP168" s="220"/>
      <c r="AQ168" s="220"/>
      <c r="AR168" s="220"/>
      <c r="AS168" s="220"/>
      <c r="AT168" s="220"/>
      <c r="AU168" s="9"/>
      <c r="AV168" s="219"/>
      <c r="AW168" s="219"/>
      <c r="AX168" s="219"/>
      <c r="AY168" s="219"/>
      <c r="AZ168" s="219"/>
      <c r="BA168" s="219"/>
      <c r="BB168" s="219"/>
      <c r="BC168" s="219"/>
      <c r="BD168" s="219"/>
      <c r="BE168" s="219"/>
      <c r="BF168" s="219"/>
      <c r="BG168" s="219"/>
      <c r="BH168" s="219"/>
      <c r="BI168" s="219"/>
      <c r="BJ168" s="219"/>
      <c r="BK168" s="219"/>
      <c r="BL168" s="219"/>
    </row>
    <row r="169" spans="4:92" ht="14.25" customHeight="1" x14ac:dyDescent="0.35">
      <c r="D169" s="288" t="s">
        <v>23</v>
      </c>
      <c r="E169" s="288"/>
      <c r="F169" s="294" t="s">
        <v>108</v>
      </c>
      <c r="G169" s="294"/>
      <c r="H169" s="294"/>
      <c r="I169" s="294"/>
      <c r="J169" s="294"/>
      <c r="K169" s="294"/>
      <c r="L169" s="294"/>
      <c r="M169" s="294"/>
      <c r="N169" s="294"/>
      <c r="O169" s="294" t="s">
        <v>60</v>
      </c>
      <c r="P169" s="294"/>
      <c r="Q169" s="294"/>
      <c r="R169" s="294"/>
      <c r="S169" s="294"/>
      <c r="T169" s="294"/>
      <c r="U169" s="294"/>
      <c r="V169" s="294"/>
      <c r="W169" s="294"/>
      <c r="X169" s="294" t="s">
        <v>44</v>
      </c>
      <c r="Y169" s="294"/>
      <c r="Z169" s="294"/>
      <c r="AA169" s="294"/>
      <c r="AB169" s="294"/>
      <c r="AC169" s="294"/>
      <c r="AD169" s="294"/>
      <c r="AE169" s="294"/>
      <c r="AF169" s="294"/>
      <c r="AG169" s="294" t="s">
        <v>340</v>
      </c>
      <c r="AH169" s="294"/>
      <c r="AI169" s="294"/>
      <c r="AJ169" s="294"/>
      <c r="AK169" s="294"/>
      <c r="AL169" s="292" t="s">
        <v>57</v>
      </c>
      <c r="AM169" s="292"/>
      <c r="AN169" s="292"/>
      <c r="AO169" s="292"/>
      <c r="AP169" s="292"/>
      <c r="AQ169" s="292"/>
      <c r="AR169" s="292"/>
      <c r="AS169" s="292"/>
      <c r="AT169" s="292"/>
      <c r="AU169" s="3"/>
      <c r="AV169" s="21"/>
      <c r="AW169" s="22"/>
      <c r="AX169" s="22"/>
      <c r="AY169" s="22"/>
      <c r="AZ169" s="22"/>
      <c r="BA169" s="22"/>
      <c r="BB169" s="22"/>
      <c r="BC169" s="22"/>
      <c r="BD169" s="22"/>
      <c r="BE169" s="22"/>
      <c r="BF169" s="22"/>
      <c r="BG169" s="22"/>
      <c r="BH169" s="22"/>
      <c r="BI169" s="22"/>
      <c r="BJ169" s="22"/>
      <c r="BK169" s="22"/>
      <c r="BL169" s="22"/>
      <c r="BM169" s="22"/>
      <c r="BN169" s="22"/>
      <c r="BO169" s="22"/>
      <c r="BP169" s="39"/>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3"/>
    </row>
    <row r="170" spans="4:92" ht="14.25" customHeight="1" x14ac:dyDescent="0.35">
      <c r="D170" s="288"/>
      <c r="E170" s="288"/>
      <c r="F170" s="294"/>
      <c r="G170" s="294"/>
      <c r="H170" s="294"/>
      <c r="I170" s="294"/>
      <c r="J170" s="294"/>
      <c r="K170" s="294"/>
      <c r="L170" s="294"/>
      <c r="M170" s="294"/>
      <c r="N170" s="294"/>
      <c r="O170" s="294"/>
      <c r="P170" s="294"/>
      <c r="Q170" s="294"/>
      <c r="R170" s="294"/>
      <c r="S170" s="294"/>
      <c r="T170" s="294"/>
      <c r="U170" s="294"/>
      <c r="V170" s="294"/>
      <c r="W170" s="294"/>
      <c r="X170" s="294"/>
      <c r="Y170" s="294"/>
      <c r="Z170" s="294"/>
      <c r="AA170" s="294"/>
      <c r="AB170" s="294"/>
      <c r="AC170" s="294"/>
      <c r="AD170" s="294"/>
      <c r="AE170" s="294"/>
      <c r="AF170" s="294"/>
      <c r="AG170" s="294"/>
      <c r="AH170" s="294"/>
      <c r="AI170" s="294"/>
      <c r="AJ170" s="294"/>
      <c r="AK170" s="294"/>
      <c r="AL170" s="292" t="s">
        <v>58</v>
      </c>
      <c r="AM170" s="292"/>
      <c r="AN170" s="292"/>
      <c r="AO170" s="292"/>
      <c r="AP170" s="292" t="s">
        <v>59</v>
      </c>
      <c r="AQ170" s="292"/>
      <c r="AR170" s="292"/>
      <c r="AS170" s="292"/>
      <c r="AT170" s="292"/>
      <c r="AU170" s="3"/>
      <c r="AV170" s="24"/>
      <c r="AW170" s="288" t="s">
        <v>30</v>
      </c>
      <c r="AX170" s="288"/>
      <c r="AY170" s="288"/>
      <c r="AZ170" s="288"/>
      <c r="BA170" s="288"/>
      <c r="BB170" s="288"/>
      <c r="BC170" s="288"/>
      <c r="BD170" s="288"/>
      <c r="BE170" s="288"/>
      <c r="BF170" s="288"/>
      <c r="BG170" s="288"/>
      <c r="BH170" s="288"/>
      <c r="BI170" s="288" t="s">
        <v>31</v>
      </c>
      <c r="BJ170" s="288"/>
      <c r="BK170" s="288"/>
      <c r="BL170" s="288"/>
      <c r="BM170" s="288"/>
      <c r="BN170" s="288"/>
      <c r="BO170" s="288"/>
      <c r="BP170" s="288"/>
      <c r="BQ170" s="288"/>
      <c r="BR170" s="288"/>
      <c r="BS170" s="288"/>
      <c r="BT170" s="288"/>
      <c r="BU170" s="288"/>
      <c r="BV170" s="288"/>
      <c r="BW170" s="288"/>
      <c r="BX170" s="288"/>
      <c r="BY170" s="288"/>
      <c r="BZ170" s="288"/>
      <c r="CA170" s="288" t="s">
        <v>32</v>
      </c>
      <c r="CB170" s="288"/>
      <c r="CC170" s="288"/>
      <c r="CD170" s="288"/>
      <c r="CE170" s="288"/>
      <c r="CF170" s="288"/>
      <c r="CG170" s="288"/>
      <c r="CH170" s="288"/>
      <c r="CI170" s="288"/>
      <c r="CJ170" s="288"/>
      <c r="CK170" s="288"/>
      <c r="CL170" s="288"/>
      <c r="CM170" s="288"/>
      <c r="CN170" s="25"/>
    </row>
    <row r="171" spans="4:92" ht="14.25" customHeight="1" x14ac:dyDescent="0.35">
      <c r="D171" s="253">
        <v>1</v>
      </c>
      <c r="E171" s="316"/>
      <c r="F171" s="311"/>
      <c r="G171" s="311"/>
      <c r="H171" s="311"/>
      <c r="I171" s="311"/>
      <c r="J171" s="311"/>
      <c r="K171" s="311"/>
      <c r="L171" s="311"/>
      <c r="M171" s="311"/>
      <c r="N171" s="311"/>
      <c r="O171" s="240"/>
      <c r="P171" s="240"/>
      <c r="Q171" s="240"/>
      <c r="R171" s="240"/>
      <c r="S171" s="240"/>
      <c r="T171" s="240"/>
      <c r="U171" s="240"/>
      <c r="V171" s="240"/>
      <c r="W171" s="240"/>
      <c r="X171" s="240" t="s">
        <v>642</v>
      </c>
      <c r="Y171" s="240"/>
      <c r="Z171" s="240"/>
      <c r="AA171" s="240"/>
      <c r="AB171" s="240"/>
      <c r="AC171" s="240"/>
      <c r="AD171" s="240"/>
      <c r="AE171" s="240"/>
      <c r="AF171" s="240"/>
      <c r="AG171" s="240">
        <v>22</v>
      </c>
      <c r="AH171" s="240"/>
      <c r="AI171" s="240"/>
      <c r="AJ171" s="240"/>
      <c r="AK171" s="240"/>
      <c r="AL171" s="240"/>
      <c r="AM171" s="240"/>
      <c r="AN171" s="240"/>
      <c r="AO171" s="240"/>
      <c r="AP171" s="240" t="s">
        <v>875</v>
      </c>
      <c r="AQ171" s="240"/>
      <c r="AR171" s="240"/>
      <c r="AS171" s="240"/>
      <c r="AT171" s="240"/>
      <c r="AU171" s="37"/>
      <c r="AV171" s="40"/>
      <c r="AW171" s="288"/>
      <c r="AX171" s="288"/>
      <c r="AY171" s="288"/>
      <c r="AZ171" s="288"/>
      <c r="BA171" s="288"/>
      <c r="BB171" s="288"/>
      <c r="BC171" s="288"/>
      <c r="BD171" s="288"/>
      <c r="BE171" s="288"/>
      <c r="BF171" s="288"/>
      <c r="BG171" s="288"/>
      <c r="BH171" s="288"/>
      <c r="BI171" s="288"/>
      <c r="BJ171" s="288"/>
      <c r="BK171" s="288"/>
      <c r="BL171" s="288"/>
      <c r="BM171" s="288"/>
      <c r="BN171" s="288"/>
      <c r="BO171" s="288"/>
      <c r="BP171" s="288"/>
      <c r="BQ171" s="288"/>
      <c r="BR171" s="288"/>
      <c r="BS171" s="288"/>
      <c r="BT171" s="288"/>
      <c r="BU171" s="288"/>
      <c r="BV171" s="288"/>
      <c r="BW171" s="288"/>
      <c r="BX171" s="288"/>
      <c r="BY171" s="288"/>
      <c r="BZ171" s="288"/>
      <c r="CA171" s="288"/>
      <c r="CB171" s="288"/>
      <c r="CC171" s="288"/>
      <c r="CD171" s="288"/>
      <c r="CE171" s="288"/>
      <c r="CF171" s="288"/>
      <c r="CG171" s="288"/>
      <c r="CH171" s="288"/>
      <c r="CI171" s="288"/>
      <c r="CJ171" s="288"/>
      <c r="CK171" s="288"/>
      <c r="CL171" s="288"/>
      <c r="CM171" s="288"/>
      <c r="CN171" s="25"/>
    </row>
    <row r="172" spans="4:92" ht="14.25" customHeight="1" x14ac:dyDescent="0.35">
      <c r="D172" s="253">
        <v>2</v>
      </c>
      <c r="E172" s="316"/>
      <c r="F172" s="311"/>
      <c r="G172" s="311"/>
      <c r="H172" s="311"/>
      <c r="I172" s="311"/>
      <c r="J172" s="311"/>
      <c r="K172" s="311"/>
      <c r="L172" s="311"/>
      <c r="M172" s="311"/>
      <c r="N172" s="311"/>
      <c r="O172" s="240"/>
      <c r="P172" s="240"/>
      <c r="Q172" s="240"/>
      <c r="R172" s="240"/>
      <c r="S172" s="240"/>
      <c r="T172" s="240"/>
      <c r="U172" s="240"/>
      <c r="V172" s="240"/>
      <c r="W172" s="240"/>
      <c r="X172" s="240" t="s">
        <v>643</v>
      </c>
      <c r="Y172" s="240"/>
      <c r="Z172" s="240"/>
      <c r="AA172" s="240"/>
      <c r="AB172" s="240"/>
      <c r="AC172" s="240"/>
      <c r="AD172" s="240"/>
      <c r="AE172" s="240"/>
      <c r="AF172" s="240"/>
      <c r="AG172" s="240">
        <v>30</v>
      </c>
      <c r="AH172" s="240"/>
      <c r="AI172" s="240"/>
      <c r="AJ172" s="240"/>
      <c r="AK172" s="240"/>
      <c r="AL172" s="240"/>
      <c r="AM172" s="240"/>
      <c r="AN172" s="240"/>
      <c r="AO172" s="240"/>
      <c r="AP172" s="240" t="s">
        <v>875</v>
      </c>
      <c r="AQ172" s="240"/>
      <c r="AR172" s="240"/>
      <c r="AS172" s="240"/>
      <c r="AT172" s="240"/>
      <c r="AU172" s="37"/>
      <c r="AV172" s="40"/>
      <c r="AW172" s="242" t="s">
        <v>27</v>
      </c>
      <c r="AX172" s="242"/>
      <c r="AY172" s="242"/>
      <c r="AZ172" s="242"/>
      <c r="BA172" s="242"/>
      <c r="BB172" s="242"/>
      <c r="BC172" s="242"/>
      <c r="BD172" s="242"/>
      <c r="BE172" s="242"/>
      <c r="BF172" s="242"/>
      <c r="BG172" s="242"/>
      <c r="BH172" s="242"/>
      <c r="BI172" s="242" t="s">
        <v>654</v>
      </c>
      <c r="BJ172" s="242"/>
      <c r="BK172" s="242"/>
      <c r="BL172" s="242"/>
      <c r="BM172" s="242"/>
      <c r="BN172" s="242"/>
      <c r="BO172" s="242"/>
      <c r="BP172" s="242"/>
      <c r="BQ172" s="242"/>
      <c r="BR172" s="242"/>
      <c r="BS172" s="242"/>
      <c r="BT172" s="242"/>
      <c r="BU172" s="242"/>
      <c r="BV172" s="242"/>
      <c r="BW172" s="242"/>
      <c r="BX172" s="242"/>
      <c r="BY172" s="242"/>
      <c r="BZ172" s="242"/>
      <c r="CA172" s="242">
        <v>15.78</v>
      </c>
      <c r="CB172" s="242"/>
      <c r="CC172" s="242"/>
      <c r="CD172" s="242"/>
      <c r="CE172" s="242"/>
      <c r="CF172" s="242"/>
      <c r="CG172" s="242"/>
      <c r="CH172" s="242"/>
      <c r="CI172" s="242"/>
      <c r="CJ172" s="242"/>
      <c r="CK172" s="242"/>
      <c r="CL172" s="242"/>
      <c r="CM172" s="242"/>
      <c r="CN172" s="25"/>
    </row>
    <row r="173" spans="4:92" ht="14.25" customHeight="1" x14ac:dyDescent="0.35">
      <c r="D173" s="253">
        <v>3</v>
      </c>
      <c r="E173" s="316"/>
      <c r="F173" s="311"/>
      <c r="G173" s="311"/>
      <c r="H173" s="311"/>
      <c r="I173" s="311"/>
      <c r="J173" s="311"/>
      <c r="K173" s="311"/>
      <c r="L173" s="311"/>
      <c r="M173" s="311"/>
      <c r="N173" s="311"/>
      <c r="O173" s="240"/>
      <c r="P173" s="240"/>
      <c r="Q173" s="240"/>
      <c r="R173" s="240"/>
      <c r="S173" s="240"/>
      <c r="T173" s="240"/>
      <c r="U173" s="240"/>
      <c r="V173" s="240"/>
      <c r="W173" s="240"/>
      <c r="X173" s="240" t="s">
        <v>934</v>
      </c>
      <c r="Y173" s="240"/>
      <c r="Z173" s="240"/>
      <c r="AA173" s="240"/>
      <c r="AB173" s="240"/>
      <c r="AC173" s="240"/>
      <c r="AD173" s="240"/>
      <c r="AE173" s="240"/>
      <c r="AF173" s="240"/>
      <c r="AG173" s="240">
        <v>18</v>
      </c>
      <c r="AH173" s="240"/>
      <c r="AI173" s="240"/>
      <c r="AJ173" s="240"/>
      <c r="AK173" s="240"/>
      <c r="AL173" s="240"/>
      <c r="AM173" s="240"/>
      <c r="AN173" s="240"/>
      <c r="AO173" s="240"/>
      <c r="AP173" s="240" t="s">
        <v>875</v>
      </c>
      <c r="AQ173" s="240"/>
      <c r="AR173" s="240"/>
      <c r="AS173" s="240"/>
      <c r="AT173" s="240"/>
      <c r="AU173" s="37"/>
      <c r="AV173" s="40"/>
      <c r="AW173" s="242" t="s">
        <v>28</v>
      </c>
      <c r="AX173" s="242"/>
      <c r="AY173" s="242"/>
      <c r="AZ173" s="242"/>
      <c r="BA173" s="242"/>
      <c r="BB173" s="242"/>
      <c r="BC173" s="242"/>
      <c r="BD173" s="242"/>
      <c r="BE173" s="242"/>
      <c r="BF173" s="242"/>
      <c r="BG173" s="242"/>
      <c r="BH173" s="242"/>
      <c r="BI173" s="242" t="s">
        <v>657</v>
      </c>
      <c r="BJ173" s="242"/>
      <c r="BK173" s="242"/>
      <c r="BL173" s="242"/>
      <c r="BM173" s="242"/>
      <c r="BN173" s="242"/>
      <c r="BO173" s="242"/>
      <c r="BP173" s="242"/>
      <c r="BQ173" s="242"/>
      <c r="BR173" s="242"/>
      <c r="BS173" s="242"/>
      <c r="BT173" s="242"/>
      <c r="BU173" s="242"/>
      <c r="BV173" s="242"/>
      <c r="BW173" s="242"/>
      <c r="BX173" s="242"/>
      <c r="BY173" s="242"/>
      <c r="BZ173" s="242"/>
      <c r="CA173" s="242">
        <v>15.79</v>
      </c>
      <c r="CB173" s="242"/>
      <c r="CC173" s="242"/>
      <c r="CD173" s="242"/>
      <c r="CE173" s="242"/>
      <c r="CF173" s="242"/>
      <c r="CG173" s="242"/>
      <c r="CH173" s="242"/>
      <c r="CI173" s="242"/>
      <c r="CJ173" s="242"/>
      <c r="CK173" s="242"/>
      <c r="CL173" s="242"/>
      <c r="CM173" s="242"/>
      <c r="CN173" s="25"/>
    </row>
    <row r="174" spans="4:92" ht="14.25" customHeight="1" x14ac:dyDescent="0.35">
      <c r="D174" s="253">
        <v>4</v>
      </c>
      <c r="E174" s="316"/>
      <c r="F174" s="311"/>
      <c r="G174" s="311"/>
      <c r="H174" s="311"/>
      <c r="I174" s="311"/>
      <c r="J174" s="311"/>
      <c r="K174" s="311"/>
      <c r="L174" s="311"/>
      <c r="M174" s="311"/>
      <c r="N174" s="311"/>
      <c r="O174" s="240"/>
      <c r="P174" s="240"/>
      <c r="Q174" s="240"/>
      <c r="R174" s="240"/>
      <c r="S174" s="240"/>
      <c r="T174" s="240"/>
      <c r="U174" s="240"/>
      <c r="V174" s="240"/>
      <c r="W174" s="240"/>
      <c r="X174" s="240" t="s">
        <v>644</v>
      </c>
      <c r="Y174" s="240"/>
      <c r="Z174" s="240"/>
      <c r="AA174" s="240"/>
      <c r="AB174" s="240"/>
      <c r="AC174" s="240"/>
      <c r="AD174" s="240"/>
      <c r="AE174" s="240"/>
      <c r="AF174" s="240"/>
      <c r="AG174" s="240">
        <v>18</v>
      </c>
      <c r="AH174" s="240"/>
      <c r="AI174" s="240"/>
      <c r="AJ174" s="240"/>
      <c r="AK174" s="240"/>
      <c r="AL174" s="240"/>
      <c r="AM174" s="240"/>
      <c r="AN174" s="240"/>
      <c r="AO174" s="240"/>
      <c r="AP174" s="240" t="s">
        <v>875</v>
      </c>
      <c r="AQ174" s="240"/>
      <c r="AR174" s="240"/>
      <c r="AS174" s="240"/>
      <c r="AT174" s="240"/>
      <c r="AU174" s="37"/>
      <c r="AV174" s="40"/>
      <c r="AW174" s="242" t="s">
        <v>29</v>
      </c>
      <c r="AX174" s="242"/>
      <c r="AY174" s="242"/>
      <c r="AZ174" s="242"/>
      <c r="BA174" s="242"/>
      <c r="BB174" s="242"/>
      <c r="BC174" s="242"/>
      <c r="BD174" s="242"/>
      <c r="BE174" s="242"/>
      <c r="BF174" s="242"/>
      <c r="BG174" s="242"/>
      <c r="BH174" s="242"/>
      <c r="BI174" s="242" t="s">
        <v>655</v>
      </c>
      <c r="BJ174" s="242"/>
      <c r="BK174" s="242"/>
      <c r="BL174" s="242"/>
      <c r="BM174" s="242"/>
      <c r="BN174" s="242"/>
      <c r="BO174" s="242"/>
      <c r="BP174" s="242"/>
      <c r="BQ174" s="242"/>
      <c r="BR174" s="242"/>
      <c r="BS174" s="242"/>
      <c r="BT174" s="242"/>
      <c r="BU174" s="242"/>
      <c r="BV174" s="242"/>
      <c r="BW174" s="242"/>
      <c r="BX174" s="242"/>
      <c r="BY174" s="242"/>
      <c r="BZ174" s="242"/>
      <c r="CA174" s="242">
        <v>7.9</v>
      </c>
      <c r="CB174" s="242"/>
      <c r="CC174" s="242"/>
      <c r="CD174" s="242"/>
      <c r="CE174" s="242"/>
      <c r="CF174" s="242"/>
      <c r="CG174" s="242"/>
      <c r="CH174" s="242"/>
      <c r="CI174" s="242"/>
      <c r="CJ174" s="242"/>
      <c r="CK174" s="242"/>
      <c r="CL174" s="242"/>
      <c r="CM174" s="242"/>
      <c r="CN174" s="25"/>
    </row>
    <row r="175" spans="4:92" ht="14.25" customHeight="1" x14ac:dyDescent="0.35">
      <c r="D175" s="253">
        <v>5</v>
      </c>
      <c r="E175" s="316"/>
      <c r="F175" s="311"/>
      <c r="G175" s="311"/>
      <c r="H175" s="311"/>
      <c r="I175" s="311"/>
      <c r="J175" s="311"/>
      <c r="K175" s="311"/>
      <c r="L175" s="311"/>
      <c r="M175" s="311"/>
      <c r="N175" s="311"/>
      <c r="O175" s="240"/>
      <c r="P175" s="240"/>
      <c r="Q175" s="240"/>
      <c r="R175" s="240"/>
      <c r="S175" s="240"/>
      <c r="T175" s="240"/>
      <c r="U175" s="240"/>
      <c r="V175" s="240"/>
      <c r="W175" s="240"/>
      <c r="X175" s="240" t="s">
        <v>1033</v>
      </c>
      <c r="Y175" s="240"/>
      <c r="Z175" s="240"/>
      <c r="AA175" s="240"/>
      <c r="AB175" s="240"/>
      <c r="AC175" s="240"/>
      <c r="AD175" s="240"/>
      <c r="AE175" s="240"/>
      <c r="AF175" s="240"/>
      <c r="AG175" s="240">
        <v>32</v>
      </c>
      <c r="AH175" s="240"/>
      <c r="AI175" s="240"/>
      <c r="AJ175" s="240"/>
      <c r="AK175" s="240"/>
      <c r="AL175" s="240"/>
      <c r="AM175" s="240"/>
      <c r="AN175" s="240"/>
      <c r="AO175" s="240"/>
      <c r="AP175" s="240" t="s">
        <v>875</v>
      </c>
      <c r="AQ175" s="240"/>
      <c r="AR175" s="240"/>
      <c r="AS175" s="240"/>
      <c r="AT175" s="240"/>
      <c r="AU175" s="37"/>
      <c r="AV175" s="40"/>
      <c r="AW175" s="242" t="s">
        <v>33</v>
      </c>
      <c r="AX175" s="242"/>
      <c r="AY175" s="242"/>
      <c r="AZ175" s="242"/>
      <c r="BA175" s="242"/>
      <c r="BB175" s="242"/>
      <c r="BC175" s="242"/>
      <c r="BD175" s="242"/>
      <c r="BE175" s="242"/>
      <c r="BF175" s="242"/>
      <c r="BG175" s="242"/>
      <c r="BH175" s="242"/>
      <c r="BI175" s="242" t="s">
        <v>656</v>
      </c>
      <c r="BJ175" s="242"/>
      <c r="BK175" s="242"/>
      <c r="BL175" s="242"/>
      <c r="BM175" s="242"/>
      <c r="BN175" s="242"/>
      <c r="BO175" s="242"/>
      <c r="BP175" s="242"/>
      <c r="BQ175" s="242"/>
      <c r="BR175" s="242"/>
      <c r="BS175" s="242"/>
      <c r="BT175" s="242"/>
      <c r="BU175" s="242"/>
      <c r="BV175" s="242"/>
      <c r="BW175" s="242"/>
      <c r="BX175" s="242"/>
      <c r="BY175" s="242"/>
      <c r="BZ175" s="242"/>
      <c r="CA175" s="242" t="s">
        <v>658</v>
      </c>
      <c r="CB175" s="242"/>
      <c r="CC175" s="242"/>
      <c r="CD175" s="242"/>
      <c r="CE175" s="242"/>
      <c r="CF175" s="242"/>
      <c r="CG175" s="242"/>
      <c r="CH175" s="242"/>
      <c r="CI175" s="242"/>
      <c r="CJ175" s="242"/>
      <c r="CK175" s="242"/>
      <c r="CL175" s="242"/>
      <c r="CM175" s="242"/>
      <c r="CN175" s="25"/>
    </row>
    <row r="176" spans="4:92" ht="14.25" customHeight="1" x14ac:dyDescent="0.35">
      <c r="D176" s="253">
        <v>6</v>
      </c>
      <c r="E176" s="316"/>
      <c r="F176" s="311"/>
      <c r="G176" s="311"/>
      <c r="H176" s="311"/>
      <c r="I176" s="311"/>
      <c r="J176" s="311"/>
      <c r="K176" s="311"/>
      <c r="L176" s="311"/>
      <c r="M176" s="311"/>
      <c r="N176" s="311"/>
      <c r="O176" s="240"/>
      <c r="P176" s="240"/>
      <c r="Q176" s="240"/>
      <c r="R176" s="240"/>
      <c r="S176" s="240"/>
      <c r="T176" s="240"/>
      <c r="U176" s="240"/>
      <c r="V176" s="240"/>
      <c r="W176" s="240"/>
      <c r="X176" s="240" t="s">
        <v>1034</v>
      </c>
      <c r="Y176" s="240"/>
      <c r="Z176" s="240"/>
      <c r="AA176" s="240"/>
      <c r="AB176" s="240"/>
      <c r="AC176" s="240"/>
      <c r="AD176" s="240"/>
      <c r="AE176" s="240"/>
      <c r="AF176" s="240"/>
      <c r="AG176" s="240">
        <v>18</v>
      </c>
      <c r="AH176" s="240"/>
      <c r="AI176" s="240"/>
      <c r="AJ176" s="240"/>
      <c r="AK176" s="240"/>
      <c r="AL176" s="240"/>
      <c r="AM176" s="240"/>
      <c r="AN176" s="240"/>
      <c r="AO176" s="240"/>
      <c r="AP176" s="240" t="s">
        <v>875</v>
      </c>
      <c r="AQ176" s="240"/>
      <c r="AR176" s="240"/>
      <c r="AS176" s="240"/>
      <c r="AT176" s="240"/>
      <c r="AU176" s="37"/>
      <c r="AV176" s="40"/>
      <c r="AW176" s="54" t="s">
        <v>616</v>
      </c>
      <c r="AX176" s="37"/>
      <c r="AY176" s="3"/>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6"/>
      <c r="CI176" s="6"/>
      <c r="CJ176" s="6"/>
      <c r="CK176" s="6"/>
      <c r="CL176" s="6"/>
      <c r="CM176" s="6"/>
      <c r="CN176" s="25"/>
    </row>
    <row r="177" spans="4:93" ht="14.25" customHeight="1" x14ac:dyDescent="0.35">
      <c r="D177" s="253">
        <v>7</v>
      </c>
      <c r="E177" s="316"/>
      <c r="F177" s="383"/>
      <c r="G177" s="383"/>
      <c r="H177" s="383"/>
      <c r="I177" s="383"/>
      <c r="J177" s="383"/>
      <c r="K177" s="383"/>
      <c r="L177" s="383"/>
      <c r="M177" s="383"/>
      <c r="N177" s="383"/>
      <c r="O177" s="240"/>
      <c r="P177" s="240"/>
      <c r="Q177" s="240"/>
      <c r="R177" s="240"/>
      <c r="S177" s="240"/>
      <c r="T177" s="240"/>
      <c r="U177" s="240"/>
      <c r="V177" s="240"/>
      <c r="W177" s="240"/>
      <c r="X177" s="240" t="s">
        <v>1035</v>
      </c>
      <c r="Y177" s="240"/>
      <c r="Z177" s="240"/>
      <c r="AA177" s="240"/>
      <c r="AB177" s="240"/>
      <c r="AC177" s="240"/>
      <c r="AD177" s="240"/>
      <c r="AE177" s="240"/>
      <c r="AF177" s="240"/>
      <c r="AG177" s="240">
        <v>20</v>
      </c>
      <c r="AH177" s="240"/>
      <c r="AI177" s="240"/>
      <c r="AJ177" s="240"/>
      <c r="AK177" s="240"/>
      <c r="AL177" s="240"/>
      <c r="AM177" s="240"/>
      <c r="AN177" s="240"/>
      <c r="AO177" s="240"/>
      <c r="AP177" s="240" t="s">
        <v>875</v>
      </c>
      <c r="AQ177" s="240"/>
      <c r="AR177" s="240"/>
      <c r="AS177" s="240"/>
      <c r="AT177" s="240"/>
      <c r="AU177" s="37"/>
      <c r="AV177" s="42"/>
      <c r="AW177" s="43"/>
      <c r="AX177" s="43"/>
      <c r="AY177" s="43"/>
      <c r="AZ177" s="43"/>
      <c r="BA177" s="43"/>
      <c r="BB177" s="43"/>
      <c r="BC177" s="43"/>
      <c r="BD177" s="43"/>
      <c r="BE177" s="43"/>
      <c r="BF177" s="43"/>
      <c r="BG177" s="44"/>
      <c r="BH177" s="44"/>
      <c r="BI177" s="44"/>
      <c r="BJ177" s="44"/>
      <c r="BK177" s="44"/>
      <c r="BL177" s="44"/>
      <c r="BM177" s="44"/>
      <c r="BN177" s="44"/>
      <c r="BO177" s="44"/>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8"/>
    </row>
    <row r="178" spans="4:93" ht="14.25" customHeight="1" x14ac:dyDescent="0.35">
      <c r="D178" s="253">
        <v>8</v>
      </c>
      <c r="E178" s="316"/>
      <c r="F178" s="383"/>
      <c r="G178" s="383"/>
      <c r="H178" s="383"/>
      <c r="I178" s="383"/>
      <c r="J178" s="383"/>
      <c r="K178" s="383"/>
      <c r="L178" s="383"/>
      <c r="M178" s="383"/>
      <c r="N178" s="383"/>
      <c r="O178" s="240"/>
      <c r="P178" s="240"/>
      <c r="Q178" s="240"/>
      <c r="R178" s="240"/>
      <c r="S178" s="240"/>
      <c r="T178" s="240"/>
      <c r="U178" s="240"/>
      <c r="V178" s="240"/>
      <c r="W178" s="240"/>
      <c r="X178" s="240" t="s">
        <v>645</v>
      </c>
      <c r="Y178" s="240"/>
      <c r="Z178" s="240"/>
      <c r="AA178" s="240"/>
      <c r="AB178" s="240"/>
      <c r="AC178" s="240"/>
      <c r="AD178" s="240"/>
      <c r="AE178" s="240"/>
      <c r="AF178" s="240"/>
      <c r="AG178" s="240">
        <v>25</v>
      </c>
      <c r="AH178" s="240"/>
      <c r="AI178" s="240"/>
      <c r="AJ178" s="240"/>
      <c r="AK178" s="240"/>
      <c r="AL178" s="240"/>
      <c r="AM178" s="240"/>
      <c r="AN178" s="240"/>
      <c r="AO178" s="240"/>
      <c r="AP178" s="240" t="s">
        <v>875</v>
      </c>
      <c r="AQ178" s="240"/>
      <c r="AR178" s="240"/>
      <c r="AS178" s="240"/>
      <c r="AT178" s="240"/>
      <c r="AU178" s="37"/>
      <c r="AV178" s="37"/>
      <c r="AW178" s="37"/>
      <c r="AX178" s="37"/>
      <c r="AY178" s="37"/>
      <c r="AZ178" s="37"/>
      <c r="BA178" s="37"/>
      <c r="BB178" s="37"/>
      <c r="BC178" s="37"/>
      <c r="BD178" s="37"/>
      <c r="BE178" s="37"/>
      <c r="BF178" s="37"/>
      <c r="BG178" s="41"/>
      <c r="BH178" s="41"/>
      <c r="BI178" s="41"/>
      <c r="BJ178" s="41"/>
      <c r="BK178" s="41"/>
      <c r="BL178" s="41"/>
      <c r="BM178" s="41"/>
      <c r="BN178" s="41"/>
      <c r="BO178" s="41"/>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row>
    <row r="179" spans="4:93" ht="14.25" customHeight="1" x14ac:dyDescent="0.35">
      <c r="D179" s="253">
        <v>9</v>
      </c>
      <c r="E179" s="316"/>
      <c r="F179" s="383"/>
      <c r="G179" s="383"/>
      <c r="H179" s="383"/>
      <c r="I179" s="383"/>
      <c r="J179" s="383"/>
      <c r="K179" s="383"/>
      <c r="L179" s="383"/>
      <c r="M179" s="383"/>
      <c r="N179" s="383"/>
      <c r="O179" s="240"/>
      <c r="P179" s="240"/>
      <c r="Q179" s="240"/>
      <c r="R179" s="240"/>
      <c r="S179" s="240"/>
      <c r="T179" s="240"/>
      <c r="U179" s="240"/>
      <c r="V179" s="240"/>
      <c r="W179" s="240"/>
      <c r="X179" s="240" t="s">
        <v>646</v>
      </c>
      <c r="Y179" s="240"/>
      <c r="Z179" s="240"/>
      <c r="AA179" s="240"/>
      <c r="AB179" s="240"/>
      <c r="AC179" s="240"/>
      <c r="AD179" s="240"/>
      <c r="AE179" s="240"/>
      <c r="AF179" s="240"/>
      <c r="AG179" s="240">
        <v>33</v>
      </c>
      <c r="AH179" s="240"/>
      <c r="AI179" s="240"/>
      <c r="AJ179" s="240"/>
      <c r="AK179" s="240"/>
      <c r="AL179" s="240"/>
      <c r="AM179" s="240"/>
      <c r="AN179" s="240"/>
      <c r="AO179" s="240"/>
      <c r="AP179" s="240" t="s">
        <v>875</v>
      </c>
      <c r="AQ179" s="240"/>
      <c r="AR179" s="240"/>
      <c r="AS179" s="240"/>
      <c r="AT179" s="240"/>
      <c r="AU179" s="37"/>
      <c r="AV179" s="219" t="s">
        <v>88</v>
      </c>
      <c r="AW179" s="219"/>
      <c r="AX179" s="219"/>
      <c r="AY179" s="219"/>
      <c r="AZ179" s="219"/>
      <c r="BA179" s="219"/>
      <c r="BB179" s="219"/>
      <c r="BC179" s="219"/>
      <c r="BD179" s="219"/>
      <c r="BE179" s="219"/>
      <c r="BF179" s="219"/>
      <c r="BG179" s="219"/>
      <c r="BH179" s="219"/>
      <c r="BI179" s="219"/>
      <c r="BJ179" s="219"/>
      <c r="BK179" s="219"/>
      <c r="BL179" s="219"/>
      <c r="BM179" s="219"/>
      <c r="BN179" s="219"/>
      <c r="BO179" s="219"/>
      <c r="BP179" s="219"/>
      <c r="BQ179" s="219"/>
      <c r="BR179" s="219"/>
      <c r="BS179" s="219"/>
      <c r="BT179" s="219"/>
      <c r="BU179" s="219"/>
      <c r="BV179" s="219"/>
      <c r="BW179" s="219"/>
      <c r="BX179" s="219"/>
      <c r="BY179" s="219"/>
      <c r="BZ179" s="219"/>
      <c r="CA179" s="219"/>
      <c r="CB179" s="219"/>
      <c r="CC179" s="219"/>
      <c r="CD179" s="219"/>
      <c r="CE179" s="219"/>
      <c r="CF179" s="219"/>
      <c r="CG179" s="219"/>
      <c r="CH179" s="219"/>
      <c r="CI179" s="219"/>
      <c r="CJ179" s="219"/>
      <c r="CK179" s="219"/>
      <c r="CL179" s="219"/>
      <c r="CM179" s="219"/>
      <c r="CN179" s="219"/>
    </row>
    <row r="180" spans="4:93" ht="14.25" customHeight="1" x14ac:dyDescent="0.35">
      <c r="D180" s="253">
        <v>10</v>
      </c>
      <c r="E180" s="316"/>
      <c r="F180" s="383"/>
      <c r="G180" s="383"/>
      <c r="H180" s="383"/>
      <c r="I180" s="383"/>
      <c r="J180" s="383"/>
      <c r="K180" s="383"/>
      <c r="L180" s="383"/>
      <c r="M180" s="383"/>
      <c r="N180" s="383"/>
      <c r="O180" s="240"/>
      <c r="P180" s="240"/>
      <c r="Q180" s="240"/>
      <c r="R180" s="240"/>
      <c r="S180" s="240"/>
      <c r="T180" s="240"/>
      <c r="U180" s="240"/>
      <c r="V180" s="240"/>
      <c r="W180" s="240"/>
      <c r="X180" s="240" t="s">
        <v>647</v>
      </c>
      <c r="Y180" s="240"/>
      <c r="Z180" s="240"/>
      <c r="AA180" s="240"/>
      <c r="AB180" s="240"/>
      <c r="AC180" s="240"/>
      <c r="AD180" s="240"/>
      <c r="AE180" s="240"/>
      <c r="AF180" s="240"/>
      <c r="AG180" s="240">
        <v>50</v>
      </c>
      <c r="AH180" s="240"/>
      <c r="AI180" s="240"/>
      <c r="AJ180" s="240"/>
      <c r="AK180" s="240"/>
      <c r="AL180" s="240"/>
      <c r="AM180" s="240"/>
      <c r="AN180" s="240"/>
      <c r="AO180" s="240"/>
      <c r="AP180" s="240" t="s">
        <v>875</v>
      </c>
      <c r="AQ180" s="240"/>
      <c r="AR180" s="240"/>
      <c r="AS180" s="240"/>
      <c r="AT180" s="240"/>
      <c r="AU180" s="37"/>
      <c r="AV180" s="219"/>
      <c r="AW180" s="219"/>
      <c r="AX180" s="219"/>
      <c r="AY180" s="219"/>
      <c r="AZ180" s="219"/>
      <c r="BA180" s="219"/>
      <c r="BB180" s="219"/>
      <c r="BC180" s="219"/>
      <c r="BD180" s="219"/>
      <c r="BE180" s="219"/>
      <c r="BF180" s="219"/>
      <c r="BG180" s="219"/>
      <c r="BH180" s="219"/>
      <c r="BI180" s="219"/>
      <c r="BJ180" s="219"/>
      <c r="BK180" s="219"/>
      <c r="BL180" s="219"/>
      <c r="BM180" s="219"/>
      <c r="BN180" s="219"/>
      <c r="BO180" s="219"/>
      <c r="BP180" s="219"/>
      <c r="BQ180" s="219"/>
      <c r="BR180" s="219"/>
      <c r="BS180" s="219"/>
      <c r="BT180" s="219"/>
      <c r="BU180" s="219"/>
      <c r="BV180" s="219"/>
      <c r="BW180" s="219"/>
      <c r="BX180" s="219"/>
      <c r="BY180" s="219"/>
      <c r="BZ180" s="219"/>
      <c r="CA180" s="219"/>
      <c r="CB180" s="219"/>
      <c r="CC180" s="219"/>
      <c r="CD180" s="219"/>
      <c r="CE180" s="219"/>
      <c r="CF180" s="219"/>
      <c r="CG180" s="219"/>
      <c r="CH180" s="219"/>
      <c r="CI180" s="219"/>
      <c r="CJ180" s="219"/>
      <c r="CK180" s="219"/>
      <c r="CL180" s="219"/>
      <c r="CM180" s="219"/>
      <c r="CN180" s="219"/>
    </row>
    <row r="181" spans="4:93" ht="14.25" customHeight="1" x14ac:dyDescent="0.35">
      <c r="D181" s="253">
        <v>11</v>
      </c>
      <c r="E181" s="316"/>
      <c r="F181" s="383"/>
      <c r="G181" s="383"/>
      <c r="H181" s="383"/>
      <c r="I181" s="383"/>
      <c r="J181" s="383"/>
      <c r="K181" s="383"/>
      <c r="L181" s="383"/>
      <c r="M181" s="383"/>
      <c r="N181" s="383"/>
      <c r="O181" s="240"/>
      <c r="P181" s="240"/>
      <c r="Q181" s="240"/>
      <c r="R181" s="240"/>
      <c r="S181" s="240"/>
      <c r="T181" s="240"/>
      <c r="U181" s="240"/>
      <c r="V181" s="240"/>
      <c r="W181" s="240"/>
      <c r="X181" s="240" t="s">
        <v>648</v>
      </c>
      <c r="Y181" s="240"/>
      <c r="Z181" s="240"/>
      <c r="AA181" s="240"/>
      <c r="AB181" s="240"/>
      <c r="AC181" s="240"/>
      <c r="AD181" s="240"/>
      <c r="AE181" s="240"/>
      <c r="AF181" s="240"/>
      <c r="AG181" s="240">
        <v>28</v>
      </c>
      <c r="AH181" s="240"/>
      <c r="AI181" s="240"/>
      <c r="AJ181" s="240"/>
      <c r="AK181" s="240"/>
      <c r="AL181" s="240"/>
      <c r="AM181" s="240"/>
      <c r="AN181" s="240"/>
      <c r="AO181" s="240"/>
      <c r="AP181" s="240" t="s">
        <v>875</v>
      </c>
      <c r="AQ181" s="240"/>
      <c r="AR181" s="240"/>
      <c r="AS181" s="240"/>
      <c r="AT181" s="240"/>
      <c r="AU181" s="37"/>
      <c r="AV181" s="45"/>
      <c r="AW181" s="46"/>
      <c r="AX181" s="46"/>
      <c r="AY181" s="46"/>
      <c r="AZ181" s="46"/>
      <c r="BA181" s="46"/>
      <c r="BB181" s="46"/>
      <c r="BC181" s="46"/>
      <c r="BD181" s="46"/>
      <c r="BE181" s="46"/>
      <c r="BF181" s="46"/>
      <c r="BG181" s="47"/>
      <c r="BH181" s="47"/>
      <c r="BI181" s="47"/>
      <c r="BJ181" s="47"/>
      <c r="BK181" s="47"/>
      <c r="BL181" s="47"/>
      <c r="BM181" s="47"/>
      <c r="BN181" s="47"/>
      <c r="BO181" s="47"/>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3"/>
    </row>
    <row r="182" spans="4:93" ht="14.25" customHeight="1" x14ac:dyDescent="0.35">
      <c r="D182" s="253">
        <v>12</v>
      </c>
      <c r="E182" s="316"/>
      <c r="F182" s="383"/>
      <c r="G182" s="383"/>
      <c r="H182" s="383"/>
      <c r="I182" s="383"/>
      <c r="J182" s="383"/>
      <c r="K182" s="383"/>
      <c r="L182" s="383"/>
      <c r="M182" s="383"/>
      <c r="N182" s="383"/>
      <c r="O182" s="240"/>
      <c r="P182" s="240"/>
      <c r="Q182" s="240"/>
      <c r="R182" s="240"/>
      <c r="S182" s="240"/>
      <c r="T182" s="240"/>
      <c r="U182" s="240"/>
      <c r="V182" s="240"/>
      <c r="W182" s="240"/>
      <c r="X182" s="240" t="s">
        <v>649</v>
      </c>
      <c r="Y182" s="240"/>
      <c r="Z182" s="240"/>
      <c r="AA182" s="240"/>
      <c r="AB182" s="240"/>
      <c r="AC182" s="240"/>
      <c r="AD182" s="240"/>
      <c r="AE182" s="240"/>
      <c r="AF182" s="240"/>
      <c r="AG182" s="240">
        <v>43</v>
      </c>
      <c r="AH182" s="240"/>
      <c r="AI182" s="240"/>
      <c r="AJ182" s="240"/>
      <c r="AK182" s="240"/>
      <c r="AL182" s="240"/>
      <c r="AM182" s="240"/>
      <c r="AN182" s="240"/>
      <c r="AO182" s="240"/>
      <c r="AP182" s="240" t="s">
        <v>875</v>
      </c>
      <c r="AQ182" s="240"/>
      <c r="AR182" s="240"/>
      <c r="AS182" s="240"/>
      <c r="AT182" s="240"/>
      <c r="AU182" s="37"/>
      <c r="AV182" s="24"/>
      <c r="AW182" s="329" t="s">
        <v>34</v>
      </c>
      <c r="AX182" s="330"/>
      <c r="AY182" s="330"/>
      <c r="AZ182" s="330"/>
      <c r="BA182" s="330"/>
      <c r="BB182" s="330"/>
      <c r="BC182" s="330"/>
      <c r="BD182" s="330"/>
      <c r="BE182" s="330"/>
      <c r="BF182" s="330"/>
      <c r="BG182" s="330"/>
      <c r="BH182" s="330"/>
      <c r="BI182" s="330"/>
      <c r="BJ182" s="330"/>
      <c r="BK182" s="330"/>
      <c r="BL182" s="331"/>
      <c r="BM182" s="294" t="s">
        <v>37</v>
      </c>
      <c r="BN182" s="294"/>
      <c r="BO182" s="294"/>
      <c r="BP182" s="294"/>
      <c r="BQ182" s="294"/>
      <c r="BR182" s="294"/>
      <c r="BS182" s="294"/>
      <c r="BT182" s="294"/>
      <c r="BU182" s="294"/>
      <c r="BV182" s="294" t="s">
        <v>38</v>
      </c>
      <c r="BW182" s="294"/>
      <c r="BX182" s="294"/>
      <c r="BY182" s="294"/>
      <c r="BZ182" s="294"/>
      <c r="CA182" s="294"/>
      <c r="CB182" s="294"/>
      <c r="CC182" s="294"/>
      <c r="CD182" s="294"/>
      <c r="CE182" s="294" t="s">
        <v>39</v>
      </c>
      <c r="CF182" s="294"/>
      <c r="CG182" s="294"/>
      <c r="CH182" s="294"/>
      <c r="CI182" s="294"/>
      <c r="CJ182" s="294"/>
      <c r="CK182" s="294"/>
      <c r="CL182" s="294"/>
      <c r="CM182" s="294"/>
      <c r="CN182" s="48"/>
      <c r="CO182" s="114"/>
    </row>
    <row r="183" spans="4:93" ht="14.25" customHeight="1" x14ac:dyDescent="0.35">
      <c r="D183" s="253">
        <v>13</v>
      </c>
      <c r="E183" s="316"/>
      <c r="F183" s="383"/>
      <c r="G183" s="383"/>
      <c r="H183" s="383"/>
      <c r="I183" s="383"/>
      <c r="J183" s="383"/>
      <c r="K183" s="383"/>
      <c r="L183" s="383"/>
      <c r="M183" s="383"/>
      <c r="N183" s="383"/>
      <c r="O183" s="240"/>
      <c r="P183" s="240"/>
      <c r="Q183" s="240"/>
      <c r="R183" s="240"/>
      <c r="S183" s="240"/>
      <c r="T183" s="240"/>
      <c r="U183" s="240"/>
      <c r="V183" s="240"/>
      <c r="W183" s="240"/>
      <c r="X183" s="240" t="s">
        <v>650</v>
      </c>
      <c r="Y183" s="240"/>
      <c r="Z183" s="240"/>
      <c r="AA183" s="240"/>
      <c r="AB183" s="240"/>
      <c r="AC183" s="240"/>
      <c r="AD183" s="240"/>
      <c r="AE183" s="240"/>
      <c r="AF183" s="240"/>
      <c r="AG183" s="240">
        <v>32</v>
      </c>
      <c r="AH183" s="240"/>
      <c r="AI183" s="240"/>
      <c r="AJ183" s="240"/>
      <c r="AK183" s="240"/>
      <c r="AL183" s="240"/>
      <c r="AM183" s="240"/>
      <c r="AN183" s="240"/>
      <c r="AO183" s="240"/>
      <c r="AP183" s="240" t="s">
        <v>875</v>
      </c>
      <c r="AQ183" s="240"/>
      <c r="AR183" s="240"/>
      <c r="AS183" s="240"/>
      <c r="AT183" s="240"/>
      <c r="AU183" s="37"/>
      <c r="AV183" s="49"/>
      <c r="AW183" s="335"/>
      <c r="AX183" s="336"/>
      <c r="AY183" s="336"/>
      <c r="AZ183" s="336"/>
      <c r="BA183" s="336"/>
      <c r="BB183" s="336"/>
      <c r="BC183" s="336"/>
      <c r="BD183" s="336"/>
      <c r="BE183" s="336"/>
      <c r="BF183" s="336"/>
      <c r="BG183" s="336"/>
      <c r="BH183" s="336"/>
      <c r="BI183" s="336"/>
      <c r="BJ183" s="336"/>
      <c r="BK183" s="336"/>
      <c r="BL183" s="337"/>
      <c r="BM183" s="294"/>
      <c r="BN183" s="294"/>
      <c r="BO183" s="294"/>
      <c r="BP183" s="294"/>
      <c r="BQ183" s="294"/>
      <c r="BR183" s="294"/>
      <c r="BS183" s="294"/>
      <c r="BT183" s="294"/>
      <c r="BU183" s="294"/>
      <c r="BV183" s="294"/>
      <c r="BW183" s="294"/>
      <c r="BX183" s="294"/>
      <c r="BY183" s="294"/>
      <c r="BZ183" s="294"/>
      <c r="CA183" s="294"/>
      <c r="CB183" s="294"/>
      <c r="CC183" s="294"/>
      <c r="CD183" s="294"/>
      <c r="CE183" s="294"/>
      <c r="CF183" s="294"/>
      <c r="CG183" s="294"/>
      <c r="CH183" s="294"/>
      <c r="CI183" s="294"/>
      <c r="CJ183" s="294"/>
      <c r="CK183" s="294"/>
      <c r="CL183" s="294"/>
      <c r="CM183" s="294"/>
      <c r="CN183" s="48"/>
      <c r="CO183" s="114"/>
    </row>
    <row r="184" spans="4:93" ht="14.25" customHeight="1" x14ac:dyDescent="0.35">
      <c r="D184" s="253">
        <v>14</v>
      </c>
      <c r="E184" s="316"/>
      <c r="F184" s="383"/>
      <c r="G184" s="383"/>
      <c r="H184" s="383"/>
      <c r="I184" s="383"/>
      <c r="J184" s="383"/>
      <c r="K184" s="383"/>
      <c r="L184" s="383"/>
      <c r="M184" s="383"/>
      <c r="N184" s="383"/>
      <c r="O184" s="240"/>
      <c r="P184" s="240"/>
      <c r="Q184" s="240"/>
      <c r="R184" s="240"/>
      <c r="S184" s="240"/>
      <c r="T184" s="240"/>
      <c r="U184" s="240"/>
      <c r="V184" s="240"/>
      <c r="W184" s="240"/>
      <c r="X184" s="240" t="s">
        <v>1018</v>
      </c>
      <c r="Y184" s="240"/>
      <c r="Z184" s="240"/>
      <c r="AA184" s="240"/>
      <c r="AB184" s="240"/>
      <c r="AC184" s="240"/>
      <c r="AD184" s="240"/>
      <c r="AE184" s="240"/>
      <c r="AF184" s="240"/>
      <c r="AG184" s="240">
        <v>37</v>
      </c>
      <c r="AH184" s="240"/>
      <c r="AI184" s="240"/>
      <c r="AJ184" s="240"/>
      <c r="AK184" s="240"/>
      <c r="AL184" s="240"/>
      <c r="AM184" s="240"/>
      <c r="AN184" s="240"/>
      <c r="AO184" s="240"/>
      <c r="AP184" s="240" t="s">
        <v>875</v>
      </c>
      <c r="AQ184" s="240"/>
      <c r="AR184" s="240"/>
      <c r="AS184" s="240"/>
      <c r="AT184" s="240"/>
      <c r="AU184" s="37"/>
      <c r="AV184" s="40"/>
      <c r="AW184" s="288" t="s">
        <v>35</v>
      </c>
      <c r="AX184" s="288"/>
      <c r="AY184" s="288"/>
      <c r="AZ184" s="288"/>
      <c r="BA184" s="288"/>
      <c r="BB184" s="288"/>
      <c r="BC184" s="288"/>
      <c r="BD184" s="288"/>
      <c r="BE184" s="288" t="s">
        <v>36</v>
      </c>
      <c r="BF184" s="288"/>
      <c r="BG184" s="288"/>
      <c r="BH184" s="288"/>
      <c r="BI184" s="288"/>
      <c r="BJ184" s="288"/>
      <c r="BK184" s="288"/>
      <c r="BL184" s="288"/>
      <c r="BM184" s="294"/>
      <c r="BN184" s="294"/>
      <c r="BO184" s="294"/>
      <c r="BP184" s="294"/>
      <c r="BQ184" s="294"/>
      <c r="BR184" s="294"/>
      <c r="BS184" s="294"/>
      <c r="BT184" s="294"/>
      <c r="BU184" s="294"/>
      <c r="BV184" s="294"/>
      <c r="BW184" s="294"/>
      <c r="BX184" s="294"/>
      <c r="BY184" s="294"/>
      <c r="BZ184" s="294"/>
      <c r="CA184" s="294"/>
      <c r="CB184" s="294"/>
      <c r="CC184" s="294"/>
      <c r="CD184" s="294"/>
      <c r="CE184" s="294"/>
      <c r="CF184" s="294"/>
      <c r="CG184" s="294"/>
      <c r="CH184" s="294"/>
      <c r="CI184" s="294"/>
      <c r="CJ184" s="294"/>
      <c r="CK184" s="294"/>
      <c r="CL184" s="294"/>
      <c r="CM184" s="294"/>
      <c r="CN184" s="25"/>
    </row>
    <row r="185" spans="4:93" ht="14.25" customHeight="1" x14ac:dyDescent="0.35">
      <c r="D185" s="253">
        <v>15</v>
      </c>
      <c r="E185" s="316"/>
      <c r="F185" s="383"/>
      <c r="G185" s="383"/>
      <c r="H185" s="383"/>
      <c r="I185" s="383"/>
      <c r="J185" s="383"/>
      <c r="K185" s="383"/>
      <c r="L185" s="383"/>
      <c r="M185" s="383"/>
      <c r="N185" s="383"/>
      <c r="O185" s="240"/>
      <c r="P185" s="240"/>
      <c r="Q185" s="240"/>
      <c r="R185" s="240"/>
      <c r="S185" s="240"/>
      <c r="T185" s="240"/>
      <c r="U185" s="240"/>
      <c r="V185" s="240"/>
      <c r="W185" s="240"/>
      <c r="X185" s="240" t="s">
        <v>651</v>
      </c>
      <c r="Y185" s="240"/>
      <c r="Z185" s="240"/>
      <c r="AA185" s="240"/>
      <c r="AB185" s="240"/>
      <c r="AC185" s="240"/>
      <c r="AD185" s="240"/>
      <c r="AE185" s="240"/>
      <c r="AF185" s="240"/>
      <c r="AG185" s="240">
        <v>45</v>
      </c>
      <c r="AH185" s="240"/>
      <c r="AI185" s="240"/>
      <c r="AJ185" s="240"/>
      <c r="AK185" s="240"/>
      <c r="AL185" s="240"/>
      <c r="AM185" s="240"/>
      <c r="AN185" s="240"/>
      <c r="AO185" s="240"/>
      <c r="AP185" s="240" t="s">
        <v>875</v>
      </c>
      <c r="AQ185" s="240"/>
      <c r="AR185" s="240"/>
      <c r="AS185" s="240"/>
      <c r="AT185" s="240"/>
      <c r="AU185" s="37"/>
      <c r="AV185" s="40"/>
      <c r="AW185" s="288"/>
      <c r="AX185" s="288"/>
      <c r="AY185" s="288"/>
      <c r="AZ185" s="288"/>
      <c r="BA185" s="288"/>
      <c r="BB185" s="288"/>
      <c r="BC185" s="288"/>
      <c r="BD185" s="288"/>
      <c r="BE185" s="288"/>
      <c r="BF185" s="288"/>
      <c r="BG185" s="288"/>
      <c r="BH185" s="288"/>
      <c r="BI185" s="288"/>
      <c r="BJ185" s="288"/>
      <c r="BK185" s="288"/>
      <c r="BL185" s="288"/>
      <c r="BM185" s="294"/>
      <c r="BN185" s="294"/>
      <c r="BO185" s="294"/>
      <c r="BP185" s="294"/>
      <c r="BQ185" s="294"/>
      <c r="BR185" s="294"/>
      <c r="BS185" s="294"/>
      <c r="BT185" s="294"/>
      <c r="BU185" s="294"/>
      <c r="BV185" s="294"/>
      <c r="BW185" s="294"/>
      <c r="BX185" s="294"/>
      <c r="BY185" s="294"/>
      <c r="BZ185" s="294"/>
      <c r="CA185" s="294"/>
      <c r="CB185" s="294"/>
      <c r="CC185" s="294"/>
      <c r="CD185" s="294"/>
      <c r="CE185" s="294"/>
      <c r="CF185" s="294"/>
      <c r="CG185" s="294"/>
      <c r="CH185" s="294"/>
      <c r="CI185" s="294"/>
      <c r="CJ185" s="294"/>
      <c r="CK185" s="294"/>
      <c r="CL185" s="294"/>
      <c r="CM185" s="294"/>
      <c r="CN185" s="25"/>
    </row>
    <row r="186" spans="4:93" ht="14.25" customHeight="1" x14ac:dyDescent="0.35">
      <c r="D186" s="253">
        <v>16</v>
      </c>
      <c r="E186" s="316"/>
      <c r="F186" s="383"/>
      <c r="G186" s="383"/>
      <c r="H186" s="383"/>
      <c r="I186" s="383"/>
      <c r="J186" s="383"/>
      <c r="K186" s="383"/>
      <c r="L186" s="383"/>
      <c r="M186" s="383"/>
      <c r="N186" s="383"/>
      <c r="O186" s="240"/>
      <c r="P186" s="240"/>
      <c r="Q186" s="240"/>
      <c r="R186" s="240"/>
      <c r="S186" s="240"/>
      <c r="T186" s="240"/>
      <c r="U186" s="240"/>
      <c r="V186" s="240"/>
      <c r="W186" s="240"/>
      <c r="X186" s="240" t="s">
        <v>1036</v>
      </c>
      <c r="Y186" s="240"/>
      <c r="Z186" s="240"/>
      <c r="AA186" s="240"/>
      <c r="AB186" s="240"/>
      <c r="AC186" s="240"/>
      <c r="AD186" s="240"/>
      <c r="AE186" s="240"/>
      <c r="AF186" s="240"/>
      <c r="AG186" s="240">
        <v>23</v>
      </c>
      <c r="AH186" s="240"/>
      <c r="AI186" s="240"/>
      <c r="AJ186" s="240"/>
      <c r="AK186" s="240"/>
      <c r="AL186" s="240"/>
      <c r="AM186" s="240"/>
      <c r="AN186" s="240"/>
      <c r="AO186" s="240"/>
      <c r="AP186" s="240" t="s">
        <v>875</v>
      </c>
      <c r="AQ186" s="240"/>
      <c r="AR186" s="240"/>
      <c r="AS186" s="240"/>
      <c r="AT186" s="240"/>
      <c r="AU186" s="37"/>
      <c r="AV186" s="40"/>
      <c r="AW186" s="242" t="s">
        <v>659</v>
      </c>
      <c r="AX186" s="242"/>
      <c r="AY186" s="242"/>
      <c r="AZ186" s="242"/>
      <c r="BA186" s="242"/>
      <c r="BB186" s="242"/>
      <c r="BC186" s="242"/>
      <c r="BD186" s="242"/>
      <c r="BE186" s="242" t="s">
        <v>660</v>
      </c>
      <c r="BF186" s="242"/>
      <c r="BG186" s="242"/>
      <c r="BH186" s="242"/>
      <c r="BI186" s="242"/>
      <c r="BJ186" s="242"/>
      <c r="BK186" s="242"/>
      <c r="BL186" s="242"/>
      <c r="BM186" s="367">
        <v>1525</v>
      </c>
      <c r="BN186" s="242"/>
      <c r="BO186" s="242"/>
      <c r="BP186" s="242"/>
      <c r="BQ186" s="242"/>
      <c r="BR186" s="242"/>
      <c r="BS186" s="242"/>
      <c r="BT186" s="242"/>
      <c r="BU186" s="242"/>
      <c r="BV186" s="242" t="s">
        <v>661</v>
      </c>
      <c r="BW186" s="242"/>
      <c r="BX186" s="242"/>
      <c r="BY186" s="242"/>
      <c r="BZ186" s="242"/>
      <c r="CA186" s="242"/>
      <c r="CB186" s="242"/>
      <c r="CC186" s="242"/>
      <c r="CD186" s="242"/>
      <c r="CE186" s="242">
        <v>24</v>
      </c>
      <c r="CF186" s="242"/>
      <c r="CG186" s="242"/>
      <c r="CH186" s="242"/>
      <c r="CI186" s="242"/>
      <c r="CJ186" s="242"/>
      <c r="CK186" s="242"/>
      <c r="CL186" s="242"/>
      <c r="CM186" s="242"/>
      <c r="CN186" s="25"/>
    </row>
    <row r="187" spans="4:93" ht="14.25" customHeight="1" x14ac:dyDescent="0.35">
      <c r="D187" s="253">
        <v>17</v>
      </c>
      <c r="E187" s="316"/>
      <c r="F187" s="383"/>
      <c r="G187" s="383"/>
      <c r="H187" s="383"/>
      <c r="I187" s="383"/>
      <c r="J187" s="383"/>
      <c r="K187" s="383"/>
      <c r="L187" s="383"/>
      <c r="M187" s="383"/>
      <c r="N187" s="383"/>
      <c r="O187" s="240"/>
      <c r="P187" s="240"/>
      <c r="Q187" s="240"/>
      <c r="R187" s="240"/>
      <c r="S187" s="240"/>
      <c r="T187" s="240"/>
      <c r="U187" s="240"/>
      <c r="V187" s="240"/>
      <c r="W187" s="240"/>
      <c r="X187" s="240" t="s">
        <v>652</v>
      </c>
      <c r="Y187" s="240"/>
      <c r="Z187" s="240"/>
      <c r="AA187" s="240"/>
      <c r="AB187" s="240"/>
      <c r="AC187" s="240"/>
      <c r="AD187" s="240"/>
      <c r="AE187" s="240"/>
      <c r="AF187" s="240"/>
      <c r="AG187" s="240">
        <v>19</v>
      </c>
      <c r="AH187" s="240"/>
      <c r="AI187" s="240"/>
      <c r="AJ187" s="240"/>
      <c r="AK187" s="240"/>
      <c r="AL187" s="240"/>
      <c r="AM187" s="240"/>
      <c r="AN187" s="240"/>
      <c r="AO187" s="240"/>
      <c r="AP187" s="240" t="s">
        <v>875</v>
      </c>
      <c r="AQ187" s="240"/>
      <c r="AR187" s="240"/>
      <c r="AS187" s="240"/>
      <c r="AT187" s="240"/>
      <c r="AU187" s="37"/>
      <c r="AV187" s="40"/>
      <c r="AW187" s="242"/>
      <c r="AX187" s="242"/>
      <c r="AY187" s="242"/>
      <c r="AZ187" s="242"/>
      <c r="BA187" s="242"/>
      <c r="BB187" s="242"/>
      <c r="BC187" s="242"/>
      <c r="BD187" s="242"/>
      <c r="BE187" s="242"/>
      <c r="BF187" s="242"/>
      <c r="BG187" s="242"/>
      <c r="BH187" s="242"/>
      <c r="BI187" s="242"/>
      <c r="BJ187" s="242"/>
      <c r="BK187" s="242"/>
      <c r="BL187" s="242"/>
      <c r="BM187" s="242"/>
      <c r="BN187" s="242"/>
      <c r="BO187" s="242"/>
      <c r="BP187" s="242"/>
      <c r="BQ187" s="242"/>
      <c r="BR187" s="242"/>
      <c r="BS187" s="242"/>
      <c r="BT187" s="242"/>
      <c r="BU187" s="242"/>
      <c r="BV187" s="242"/>
      <c r="BW187" s="242"/>
      <c r="BX187" s="242"/>
      <c r="BY187" s="242"/>
      <c r="BZ187" s="242"/>
      <c r="CA187" s="242"/>
      <c r="CB187" s="242"/>
      <c r="CC187" s="242"/>
      <c r="CD187" s="242"/>
      <c r="CE187" s="242"/>
      <c r="CF187" s="242"/>
      <c r="CG187" s="242"/>
      <c r="CH187" s="242"/>
      <c r="CI187" s="242"/>
      <c r="CJ187" s="242"/>
      <c r="CK187" s="242"/>
      <c r="CL187" s="242"/>
      <c r="CM187" s="242"/>
      <c r="CN187" s="25"/>
    </row>
    <row r="188" spans="4:93" ht="14.25" customHeight="1" x14ac:dyDescent="0.35">
      <c r="D188" s="253">
        <v>18</v>
      </c>
      <c r="E188" s="316"/>
      <c r="F188" s="383"/>
      <c r="G188" s="383"/>
      <c r="H188" s="383"/>
      <c r="I188" s="383"/>
      <c r="J188" s="383"/>
      <c r="K188" s="383"/>
      <c r="L188" s="383"/>
      <c r="M188" s="383"/>
      <c r="N188" s="383"/>
      <c r="O188" s="240"/>
      <c r="P188" s="240"/>
      <c r="Q188" s="240"/>
      <c r="R188" s="240"/>
      <c r="S188" s="240"/>
      <c r="T188" s="240"/>
      <c r="U188" s="240"/>
      <c r="V188" s="240"/>
      <c r="W188" s="240"/>
      <c r="X188" s="240" t="s">
        <v>1037</v>
      </c>
      <c r="Y188" s="240"/>
      <c r="Z188" s="240"/>
      <c r="AA188" s="240"/>
      <c r="AB188" s="240"/>
      <c r="AC188" s="240"/>
      <c r="AD188" s="240"/>
      <c r="AE188" s="240"/>
      <c r="AF188" s="240"/>
      <c r="AG188" s="240">
        <v>66</v>
      </c>
      <c r="AH188" s="240"/>
      <c r="AI188" s="240"/>
      <c r="AJ188" s="240"/>
      <c r="AK188" s="240"/>
      <c r="AL188" s="240"/>
      <c r="AM188" s="240"/>
      <c r="AN188" s="240"/>
      <c r="AO188" s="240"/>
      <c r="AP188" s="240" t="s">
        <v>875</v>
      </c>
      <c r="AQ188" s="240"/>
      <c r="AR188" s="240"/>
      <c r="AS188" s="240"/>
      <c r="AT188" s="240"/>
      <c r="AU188" s="37"/>
      <c r="AV188" s="40"/>
      <c r="AW188" s="354" t="s">
        <v>619</v>
      </c>
      <c r="AX188" s="354"/>
      <c r="AY188" s="354"/>
      <c r="AZ188" s="354"/>
      <c r="BA188" s="354"/>
      <c r="BB188" s="354"/>
      <c r="BC188" s="354"/>
      <c r="BD188" s="354"/>
      <c r="BE188" s="354"/>
      <c r="BF188" s="354"/>
      <c r="BG188" s="354"/>
      <c r="BH188" s="354"/>
      <c r="BI188" s="354"/>
      <c r="BJ188" s="354"/>
      <c r="BK188" s="354"/>
      <c r="BL188" s="354"/>
      <c r="BM188" s="354"/>
      <c r="BN188" s="354"/>
      <c r="BO188" s="354"/>
      <c r="BP188" s="354"/>
      <c r="BQ188" s="354"/>
      <c r="BR188" s="354"/>
      <c r="BS188" s="354"/>
      <c r="BT188" s="354"/>
      <c r="BU188" s="354"/>
      <c r="BV188" s="354"/>
      <c r="BW188" s="354"/>
      <c r="BX188" s="354"/>
      <c r="BY188" s="354"/>
      <c r="BZ188" s="354"/>
      <c r="CA188" s="354"/>
      <c r="CB188" s="354"/>
      <c r="CC188" s="354"/>
      <c r="CD188" s="354"/>
      <c r="CE188" s="354"/>
      <c r="CF188" s="354"/>
      <c r="CG188" s="354"/>
      <c r="CH188" s="354"/>
      <c r="CI188" s="354"/>
      <c r="CJ188" s="354"/>
      <c r="CK188" s="354"/>
      <c r="CL188" s="6"/>
      <c r="CM188" s="6"/>
      <c r="CN188" s="25"/>
    </row>
    <row r="189" spans="4:93" ht="14.25" customHeight="1" x14ac:dyDescent="0.35">
      <c r="D189" s="253">
        <v>19</v>
      </c>
      <c r="E189" s="316"/>
      <c r="F189" s="383"/>
      <c r="G189" s="383"/>
      <c r="H189" s="383"/>
      <c r="I189" s="383"/>
      <c r="J189" s="383"/>
      <c r="K189" s="383"/>
      <c r="L189" s="383"/>
      <c r="M189" s="383"/>
      <c r="N189" s="383"/>
      <c r="O189" s="240"/>
      <c r="P189" s="240"/>
      <c r="Q189" s="240"/>
      <c r="R189" s="240"/>
      <c r="S189" s="240"/>
      <c r="T189" s="240"/>
      <c r="U189" s="240"/>
      <c r="V189" s="240"/>
      <c r="W189" s="240"/>
      <c r="X189" s="240" t="s">
        <v>1038</v>
      </c>
      <c r="Y189" s="240"/>
      <c r="Z189" s="240"/>
      <c r="AA189" s="240"/>
      <c r="AB189" s="240"/>
      <c r="AC189" s="240"/>
      <c r="AD189" s="240"/>
      <c r="AE189" s="240"/>
      <c r="AF189" s="240"/>
      <c r="AG189" s="240">
        <v>16</v>
      </c>
      <c r="AH189" s="240"/>
      <c r="AI189" s="240"/>
      <c r="AJ189" s="240"/>
      <c r="AK189" s="240"/>
      <c r="AL189" s="240"/>
      <c r="AM189" s="240"/>
      <c r="AN189" s="240"/>
      <c r="AO189" s="240"/>
      <c r="AP189" s="240" t="s">
        <v>875</v>
      </c>
      <c r="AQ189" s="240"/>
      <c r="AR189" s="240"/>
      <c r="AS189" s="240"/>
      <c r="AT189" s="240"/>
      <c r="AU189" s="37"/>
      <c r="AV189" s="42"/>
      <c r="AW189" s="43"/>
      <c r="AX189" s="43"/>
      <c r="AY189" s="43"/>
      <c r="AZ189" s="43"/>
      <c r="BA189" s="43"/>
      <c r="BB189" s="43"/>
      <c r="BC189" s="43"/>
      <c r="BD189" s="43"/>
      <c r="BE189" s="43"/>
      <c r="BF189" s="43"/>
      <c r="BG189" s="44"/>
      <c r="BH189" s="44"/>
      <c r="BI189" s="44"/>
      <c r="BJ189" s="44"/>
      <c r="BK189" s="44"/>
      <c r="BL189" s="44"/>
      <c r="BM189" s="44"/>
      <c r="BN189" s="44"/>
      <c r="BO189" s="44"/>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8"/>
    </row>
    <row r="190" spans="4:93" ht="14.25" customHeight="1" x14ac:dyDescent="0.35">
      <c r="D190" s="253">
        <v>20</v>
      </c>
      <c r="E190" s="316"/>
      <c r="F190" s="383"/>
      <c r="G190" s="383"/>
      <c r="H190" s="383"/>
      <c r="I190" s="383"/>
      <c r="J190" s="383"/>
      <c r="K190" s="383"/>
      <c r="L190" s="383"/>
      <c r="M190" s="383"/>
      <c r="N190" s="383"/>
      <c r="O190" s="240"/>
      <c r="P190" s="240"/>
      <c r="Q190" s="240"/>
      <c r="R190" s="240"/>
      <c r="S190" s="240"/>
      <c r="T190" s="240"/>
      <c r="U190" s="240"/>
      <c r="V190" s="240"/>
      <c r="W190" s="240"/>
      <c r="X190" s="240"/>
      <c r="Y190" s="240"/>
      <c r="Z190" s="240"/>
      <c r="AA190" s="240"/>
      <c r="AB190" s="240"/>
      <c r="AC190" s="240"/>
      <c r="AD190" s="240"/>
      <c r="AE190" s="240"/>
      <c r="AF190" s="240"/>
      <c r="AG190" s="240"/>
      <c r="AH190" s="240"/>
      <c r="AI190" s="240"/>
      <c r="AJ190" s="240"/>
      <c r="AK190" s="240"/>
      <c r="AL190" s="240"/>
      <c r="AM190" s="240"/>
      <c r="AN190" s="240"/>
      <c r="AO190" s="240"/>
      <c r="AP190" s="240"/>
      <c r="AQ190" s="240"/>
      <c r="AR190" s="240"/>
      <c r="AS190" s="240"/>
      <c r="AT190" s="240"/>
      <c r="AU190" s="37"/>
      <c r="AV190" s="37"/>
      <c r="AW190" s="37"/>
      <c r="AX190" s="37"/>
      <c r="AY190" s="37"/>
      <c r="AZ190" s="37"/>
      <c r="BA190" s="37"/>
      <c r="BB190" s="37"/>
      <c r="BC190" s="37"/>
      <c r="BD190" s="37"/>
      <c r="BE190" s="37"/>
      <c r="BF190" s="37"/>
      <c r="BG190" s="41"/>
      <c r="BH190" s="41"/>
      <c r="BI190" s="41"/>
      <c r="BJ190" s="41"/>
      <c r="BK190" s="41"/>
      <c r="BL190" s="41"/>
      <c r="BM190" s="41"/>
      <c r="BN190" s="41"/>
      <c r="BO190" s="41"/>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row>
    <row r="191" spans="4:93" ht="14.25" customHeight="1" x14ac:dyDescent="0.35">
      <c r="D191" s="253">
        <v>21</v>
      </c>
      <c r="E191" s="316"/>
      <c r="F191" s="383"/>
      <c r="G191" s="383"/>
      <c r="H191" s="383"/>
      <c r="I191" s="383"/>
      <c r="J191" s="383"/>
      <c r="K191" s="383"/>
      <c r="L191" s="383"/>
      <c r="M191" s="383"/>
      <c r="N191" s="383"/>
      <c r="O191" s="240"/>
      <c r="P191" s="240"/>
      <c r="Q191" s="240"/>
      <c r="R191" s="240"/>
      <c r="S191" s="240"/>
      <c r="T191" s="240"/>
      <c r="U191" s="240"/>
      <c r="V191" s="240"/>
      <c r="W191" s="240"/>
      <c r="X191" s="240"/>
      <c r="Y191" s="240"/>
      <c r="Z191" s="240"/>
      <c r="AA191" s="240"/>
      <c r="AB191" s="240"/>
      <c r="AC191" s="240"/>
      <c r="AD191" s="240"/>
      <c r="AE191" s="240"/>
      <c r="AF191" s="240"/>
      <c r="AG191" s="240"/>
      <c r="AH191" s="240"/>
      <c r="AI191" s="240"/>
      <c r="AJ191" s="240"/>
      <c r="AK191" s="240"/>
      <c r="AL191" s="240"/>
      <c r="AM191" s="240"/>
      <c r="AN191" s="240"/>
      <c r="AO191" s="240"/>
      <c r="AP191" s="240"/>
      <c r="AQ191" s="240"/>
      <c r="AR191" s="240"/>
      <c r="AS191" s="240"/>
      <c r="AT191" s="240"/>
      <c r="AU191" s="37"/>
      <c r="AV191" s="219" t="s">
        <v>797</v>
      </c>
      <c r="AW191" s="219"/>
      <c r="AX191" s="219"/>
      <c r="AY191" s="219"/>
      <c r="AZ191" s="219"/>
      <c r="BA191" s="219"/>
      <c r="BB191" s="219"/>
      <c r="BC191" s="219"/>
      <c r="BD191" s="219"/>
      <c r="BE191" s="219"/>
      <c r="BF191" s="219"/>
      <c r="BG191" s="219"/>
      <c r="BH191" s="219"/>
      <c r="BI191" s="219"/>
      <c r="BJ191" s="219"/>
      <c r="BK191" s="219"/>
      <c r="BL191" s="219"/>
      <c r="BM191" s="41"/>
      <c r="BN191" s="41"/>
      <c r="BO191" s="41"/>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row>
    <row r="192" spans="4:93" ht="14.25" customHeight="1" x14ac:dyDescent="0.35">
      <c r="D192" s="253">
        <v>22</v>
      </c>
      <c r="E192" s="316"/>
      <c r="F192" s="383"/>
      <c r="G192" s="383"/>
      <c r="H192" s="383"/>
      <c r="I192" s="383"/>
      <c r="J192" s="383"/>
      <c r="K192" s="383"/>
      <c r="L192" s="383"/>
      <c r="M192" s="383"/>
      <c r="N192" s="383"/>
      <c r="O192" s="240"/>
      <c r="P192" s="240"/>
      <c r="Q192" s="240"/>
      <c r="R192" s="240"/>
      <c r="S192" s="240"/>
      <c r="T192" s="240"/>
      <c r="U192" s="240"/>
      <c r="V192" s="240"/>
      <c r="W192" s="240"/>
      <c r="X192" s="240"/>
      <c r="Y192" s="240"/>
      <c r="Z192" s="240"/>
      <c r="AA192" s="240"/>
      <c r="AB192" s="240"/>
      <c r="AC192" s="240"/>
      <c r="AD192" s="240"/>
      <c r="AE192" s="240"/>
      <c r="AF192" s="240"/>
      <c r="AG192" s="240"/>
      <c r="AH192" s="240"/>
      <c r="AI192" s="240"/>
      <c r="AJ192" s="240"/>
      <c r="AK192" s="240"/>
      <c r="AL192" s="240"/>
      <c r="AM192" s="240"/>
      <c r="AN192" s="240"/>
      <c r="AO192" s="240"/>
      <c r="AP192" s="240"/>
      <c r="AQ192" s="240"/>
      <c r="AR192" s="240"/>
      <c r="AS192" s="240"/>
      <c r="AT192" s="240"/>
      <c r="AU192" s="37"/>
      <c r="AV192" s="219"/>
      <c r="AW192" s="219"/>
      <c r="AX192" s="219"/>
      <c r="AY192" s="219"/>
      <c r="AZ192" s="219"/>
      <c r="BA192" s="219"/>
      <c r="BB192" s="219"/>
      <c r="BC192" s="219"/>
      <c r="BD192" s="219"/>
      <c r="BE192" s="219"/>
      <c r="BF192" s="219"/>
      <c r="BG192" s="219"/>
      <c r="BH192" s="219"/>
      <c r="BI192" s="219"/>
      <c r="BJ192" s="219"/>
      <c r="BK192" s="219"/>
      <c r="BL192" s="219"/>
      <c r="BM192" s="41"/>
      <c r="BN192" s="41"/>
      <c r="BO192" s="41"/>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row>
    <row r="193" spans="4:94" ht="14.25" customHeight="1" x14ac:dyDescent="0.35">
      <c r="D193" s="253">
        <v>23</v>
      </c>
      <c r="E193" s="316"/>
      <c r="F193" s="383"/>
      <c r="G193" s="383"/>
      <c r="H193" s="383"/>
      <c r="I193" s="383"/>
      <c r="J193" s="383"/>
      <c r="K193" s="383"/>
      <c r="L193" s="383"/>
      <c r="M193" s="383"/>
      <c r="N193" s="383"/>
      <c r="O193" s="240"/>
      <c r="P193" s="240"/>
      <c r="Q193" s="240"/>
      <c r="R193" s="240"/>
      <c r="S193" s="240"/>
      <c r="T193" s="240"/>
      <c r="U193" s="240"/>
      <c r="V193" s="240"/>
      <c r="W193" s="240"/>
      <c r="X193" s="240"/>
      <c r="Y193" s="240"/>
      <c r="Z193" s="240"/>
      <c r="AA193" s="240"/>
      <c r="AB193" s="240"/>
      <c r="AC193" s="240"/>
      <c r="AD193" s="240"/>
      <c r="AE193" s="240"/>
      <c r="AF193" s="240"/>
      <c r="AG193" s="240"/>
      <c r="AH193" s="240"/>
      <c r="AI193" s="240"/>
      <c r="AJ193" s="240"/>
      <c r="AK193" s="240"/>
      <c r="AL193" s="240"/>
      <c r="AM193" s="240"/>
      <c r="AN193" s="240"/>
      <c r="AO193" s="240"/>
      <c r="AP193" s="240"/>
      <c r="AQ193" s="240"/>
      <c r="AR193" s="240"/>
      <c r="AS193" s="240"/>
      <c r="AT193" s="240"/>
      <c r="AU193" s="37"/>
      <c r="AV193" s="45"/>
      <c r="AW193" s="46"/>
      <c r="AX193" s="46"/>
      <c r="AY193" s="46"/>
      <c r="AZ193" s="46"/>
      <c r="BA193" s="46"/>
      <c r="BB193" s="46"/>
      <c r="BC193" s="46"/>
      <c r="BD193" s="46"/>
      <c r="BE193" s="46"/>
      <c r="BF193" s="46"/>
      <c r="BG193" s="47"/>
      <c r="BH193" s="47"/>
      <c r="BI193" s="47"/>
      <c r="BJ193" s="47"/>
      <c r="BK193" s="47"/>
      <c r="BL193" s="47"/>
      <c r="BM193" s="47"/>
      <c r="BN193" s="47"/>
      <c r="BO193" s="47"/>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3"/>
    </row>
    <row r="194" spans="4:94" ht="14.25" customHeight="1" x14ac:dyDescent="0.35">
      <c r="D194" s="253">
        <v>24</v>
      </c>
      <c r="E194" s="316"/>
      <c r="F194" s="383"/>
      <c r="G194" s="383"/>
      <c r="H194" s="383"/>
      <c r="I194" s="383"/>
      <c r="J194" s="383"/>
      <c r="K194" s="383"/>
      <c r="L194" s="383"/>
      <c r="M194" s="383"/>
      <c r="N194" s="383"/>
      <c r="O194" s="240"/>
      <c r="P194" s="240"/>
      <c r="Q194" s="240"/>
      <c r="R194" s="240"/>
      <c r="S194" s="240"/>
      <c r="T194" s="240"/>
      <c r="U194" s="240"/>
      <c r="V194" s="240"/>
      <c r="W194" s="240"/>
      <c r="X194" s="240"/>
      <c r="Y194" s="240"/>
      <c r="Z194" s="240"/>
      <c r="AA194" s="240"/>
      <c r="AB194" s="240"/>
      <c r="AC194" s="240"/>
      <c r="AD194" s="240"/>
      <c r="AE194" s="240"/>
      <c r="AF194" s="240"/>
      <c r="AG194" s="240"/>
      <c r="AH194" s="240"/>
      <c r="AI194" s="240"/>
      <c r="AJ194" s="240"/>
      <c r="AK194" s="240"/>
      <c r="AL194" s="240"/>
      <c r="AM194" s="240"/>
      <c r="AN194" s="240"/>
      <c r="AO194" s="240"/>
      <c r="AP194" s="240"/>
      <c r="AQ194" s="240"/>
      <c r="AR194" s="240"/>
      <c r="AS194" s="240"/>
      <c r="AT194" s="240"/>
      <c r="AU194" s="37"/>
      <c r="AV194" s="24"/>
      <c r="AW194" s="288" t="s">
        <v>40</v>
      </c>
      <c r="AX194" s="288"/>
      <c r="AY194" s="288"/>
      <c r="AZ194" s="288"/>
      <c r="BA194" s="288"/>
      <c r="BB194" s="288"/>
      <c r="BC194" s="288"/>
      <c r="BD194" s="288" t="s">
        <v>41</v>
      </c>
      <c r="BE194" s="288"/>
      <c r="BF194" s="288"/>
      <c r="BG194" s="288"/>
      <c r="BH194" s="288"/>
      <c r="BI194" s="288"/>
      <c r="BJ194" s="288"/>
      <c r="BK194" s="288"/>
      <c r="BL194" s="288" t="s">
        <v>42</v>
      </c>
      <c r="BM194" s="288"/>
      <c r="BN194" s="288"/>
      <c r="BO194" s="288"/>
      <c r="BP194" s="288"/>
      <c r="BQ194" s="288"/>
      <c r="BR194" s="288"/>
      <c r="BS194" s="288"/>
      <c r="BT194" s="294" t="s">
        <v>989</v>
      </c>
      <c r="BU194" s="294"/>
      <c r="BV194" s="294"/>
      <c r="BW194" s="294"/>
      <c r="BX194" s="294"/>
      <c r="BY194" s="294"/>
      <c r="BZ194" s="294"/>
      <c r="CA194" s="294"/>
      <c r="CB194" s="294" t="s">
        <v>801</v>
      </c>
      <c r="CC194" s="294"/>
      <c r="CD194" s="294"/>
      <c r="CE194" s="294"/>
      <c r="CF194" s="294"/>
      <c r="CG194" s="294"/>
      <c r="CH194" s="294"/>
      <c r="CI194" s="294"/>
      <c r="CJ194" s="294"/>
      <c r="CK194" s="294"/>
      <c r="CL194" s="294"/>
      <c r="CM194" s="294"/>
      <c r="CN194" s="51"/>
      <c r="CO194" s="115"/>
    </row>
    <row r="195" spans="4:94" ht="14.25" customHeight="1" x14ac:dyDescent="0.35">
      <c r="D195" s="253">
        <v>25</v>
      </c>
      <c r="E195" s="316"/>
      <c r="F195" s="383"/>
      <c r="G195" s="383"/>
      <c r="H195" s="383"/>
      <c r="I195" s="383"/>
      <c r="J195" s="383"/>
      <c r="K195" s="383"/>
      <c r="L195" s="383"/>
      <c r="M195" s="383"/>
      <c r="N195" s="383"/>
      <c r="O195" s="240"/>
      <c r="P195" s="240"/>
      <c r="Q195" s="240"/>
      <c r="R195" s="240"/>
      <c r="S195" s="240"/>
      <c r="T195" s="240"/>
      <c r="U195" s="240"/>
      <c r="V195" s="240"/>
      <c r="W195" s="240"/>
      <c r="X195" s="240"/>
      <c r="Y195" s="240"/>
      <c r="Z195" s="240"/>
      <c r="AA195" s="240"/>
      <c r="AB195" s="240"/>
      <c r="AC195" s="240"/>
      <c r="AD195" s="240"/>
      <c r="AE195" s="240"/>
      <c r="AF195" s="240"/>
      <c r="AG195" s="240"/>
      <c r="AH195" s="240"/>
      <c r="AI195" s="240"/>
      <c r="AJ195" s="240"/>
      <c r="AK195" s="240"/>
      <c r="AL195" s="240"/>
      <c r="AM195" s="240"/>
      <c r="AN195" s="240"/>
      <c r="AO195" s="240"/>
      <c r="AP195" s="240"/>
      <c r="AQ195" s="240"/>
      <c r="AR195" s="240"/>
      <c r="AS195" s="240"/>
      <c r="AT195" s="240"/>
      <c r="AU195" s="37"/>
      <c r="AV195" s="52"/>
      <c r="AW195" s="288"/>
      <c r="AX195" s="288"/>
      <c r="AY195" s="288"/>
      <c r="AZ195" s="288"/>
      <c r="BA195" s="288"/>
      <c r="BB195" s="288"/>
      <c r="BC195" s="288"/>
      <c r="BD195" s="288"/>
      <c r="BE195" s="288"/>
      <c r="BF195" s="288"/>
      <c r="BG195" s="288"/>
      <c r="BH195" s="288"/>
      <c r="BI195" s="288"/>
      <c r="BJ195" s="288"/>
      <c r="BK195" s="288"/>
      <c r="BL195" s="288"/>
      <c r="BM195" s="288"/>
      <c r="BN195" s="288"/>
      <c r="BO195" s="288"/>
      <c r="BP195" s="288"/>
      <c r="BQ195" s="288"/>
      <c r="BR195" s="288"/>
      <c r="BS195" s="288"/>
      <c r="BT195" s="294"/>
      <c r="BU195" s="294"/>
      <c r="BV195" s="294"/>
      <c r="BW195" s="294"/>
      <c r="BX195" s="294"/>
      <c r="BY195" s="294"/>
      <c r="BZ195" s="294"/>
      <c r="CA195" s="294"/>
      <c r="CB195" s="294"/>
      <c r="CC195" s="294"/>
      <c r="CD195" s="294"/>
      <c r="CE195" s="294"/>
      <c r="CF195" s="294"/>
      <c r="CG195" s="294"/>
      <c r="CH195" s="294"/>
      <c r="CI195" s="294"/>
      <c r="CJ195" s="294"/>
      <c r="CK195" s="294"/>
      <c r="CL195" s="294"/>
      <c r="CM195" s="294"/>
      <c r="CN195" s="51"/>
      <c r="CO195" s="115"/>
    </row>
    <row r="196" spans="4:94" ht="14.25" customHeight="1" x14ac:dyDescent="0.35">
      <c r="D196" s="253">
        <v>26</v>
      </c>
      <c r="E196" s="316"/>
      <c r="F196" s="383"/>
      <c r="G196" s="383"/>
      <c r="H196" s="383"/>
      <c r="I196" s="383"/>
      <c r="J196" s="383"/>
      <c r="K196" s="383"/>
      <c r="L196" s="383"/>
      <c r="M196" s="383"/>
      <c r="N196" s="383"/>
      <c r="O196" s="240"/>
      <c r="P196" s="240"/>
      <c r="Q196" s="240"/>
      <c r="R196" s="240"/>
      <c r="S196" s="240"/>
      <c r="T196" s="240"/>
      <c r="U196" s="240"/>
      <c r="V196" s="240"/>
      <c r="W196" s="240"/>
      <c r="X196" s="240"/>
      <c r="Y196" s="240"/>
      <c r="Z196" s="240"/>
      <c r="AA196" s="240"/>
      <c r="AB196" s="240"/>
      <c r="AC196" s="240"/>
      <c r="AD196" s="240"/>
      <c r="AE196" s="240"/>
      <c r="AF196" s="240"/>
      <c r="AG196" s="240"/>
      <c r="AH196" s="240"/>
      <c r="AI196" s="240"/>
      <c r="AJ196" s="240"/>
      <c r="AK196" s="240"/>
      <c r="AL196" s="240"/>
      <c r="AM196" s="240"/>
      <c r="AN196" s="240"/>
      <c r="AO196" s="240"/>
      <c r="AP196" s="240"/>
      <c r="AQ196" s="240"/>
      <c r="AR196" s="240"/>
      <c r="AS196" s="240"/>
      <c r="AT196" s="240"/>
      <c r="AU196" s="37"/>
      <c r="AV196" s="24"/>
      <c r="AW196" s="288"/>
      <c r="AX196" s="288"/>
      <c r="AY196" s="288"/>
      <c r="AZ196" s="288"/>
      <c r="BA196" s="288"/>
      <c r="BB196" s="288"/>
      <c r="BC196" s="288"/>
      <c r="BD196" s="288"/>
      <c r="BE196" s="288"/>
      <c r="BF196" s="288"/>
      <c r="BG196" s="288"/>
      <c r="BH196" s="288"/>
      <c r="BI196" s="288"/>
      <c r="BJ196" s="288"/>
      <c r="BK196" s="288"/>
      <c r="BL196" s="288"/>
      <c r="BM196" s="288"/>
      <c r="BN196" s="288"/>
      <c r="BO196" s="288"/>
      <c r="BP196" s="288"/>
      <c r="BQ196" s="288"/>
      <c r="BR196" s="288"/>
      <c r="BS196" s="288"/>
      <c r="BT196" s="294"/>
      <c r="BU196" s="294"/>
      <c r="BV196" s="294"/>
      <c r="BW196" s="294"/>
      <c r="BX196" s="294"/>
      <c r="BY196" s="294"/>
      <c r="BZ196" s="294"/>
      <c r="CA196" s="294"/>
      <c r="CB196" s="294"/>
      <c r="CC196" s="294"/>
      <c r="CD196" s="294"/>
      <c r="CE196" s="294"/>
      <c r="CF196" s="294"/>
      <c r="CG196" s="294"/>
      <c r="CH196" s="294"/>
      <c r="CI196" s="294"/>
      <c r="CJ196" s="294"/>
      <c r="CK196" s="294"/>
      <c r="CL196" s="294"/>
      <c r="CM196" s="294"/>
      <c r="CN196" s="107"/>
      <c r="CO196" s="115"/>
    </row>
    <row r="197" spans="4:94" ht="14.25" customHeight="1" x14ac:dyDescent="0.35">
      <c r="D197" s="253">
        <v>27</v>
      </c>
      <c r="E197" s="316"/>
      <c r="F197" s="383"/>
      <c r="G197" s="383"/>
      <c r="H197" s="383"/>
      <c r="I197" s="383"/>
      <c r="J197" s="383"/>
      <c r="K197" s="383"/>
      <c r="L197" s="383"/>
      <c r="M197" s="383"/>
      <c r="N197" s="383"/>
      <c r="O197" s="240"/>
      <c r="P197" s="240"/>
      <c r="Q197" s="240"/>
      <c r="R197" s="240"/>
      <c r="S197" s="240"/>
      <c r="T197" s="240"/>
      <c r="U197" s="240"/>
      <c r="V197" s="240"/>
      <c r="W197" s="240"/>
      <c r="X197" s="240"/>
      <c r="Y197" s="240"/>
      <c r="Z197" s="240"/>
      <c r="AA197" s="240"/>
      <c r="AB197" s="240"/>
      <c r="AC197" s="240"/>
      <c r="AD197" s="240"/>
      <c r="AE197" s="240"/>
      <c r="AF197" s="240"/>
      <c r="AG197" s="240"/>
      <c r="AH197" s="240"/>
      <c r="AI197" s="240"/>
      <c r="AJ197" s="240"/>
      <c r="AK197" s="240"/>
      <c r="AL197" s="240"/>
      <c r="AM197" s="240"/>
      <c r="AN197" s="240"/>
      <c r="AO197" s="240"/>
      <c r="AP197" s="240"/>
      <c r="AQ197" s="240"/>
      <c r="AR197" s="240"/>
      <c r="AS197" s="240"/>
      <c r="AT197" s="240"/>
      <c r="AU197" s="37"/>
      <c r="AV197" s="108"/>
      <c r="AW197" s="382">
        <f>+BD197+BL197</f>
        <v>93.626800000000003</v>
      </c>
      <c r="AX197" s="382"/>
      <c r="AY197" s="382"/>
      <c r="AZ197" s="382"/>
      <c r="BA197" s="382"/>
      <c r="BB197" s="382"/>
      <c r="BC197" s="382"/>
      <c r="BD197" s="459">
        <v>0.44679999999999997</v>
      </c>
      <c r="BE197" s="459"/>
      <c r="BF197" s="459"/>
      <c r="BG197" s="459"/>
      <c r="BH197" s="459"/>
      <c r="BI197" s="459"/>
      <c r="BJ197" s="459"/>
      <c r="BK197" s="459"/>
      <c r="BL197" s="461">
        <v>93.18</v>
      </c>
      <c r="BM197" s="461"/>
      <c r="BN197" s="461"/>
      <c r="BO197" s="461"/>
      <c r="BP197" s="461"/>
      <c r="BQ197" s="461"/>
      <c r="BR197" s="461"/>
      <c r="BS197" s="461"/>
      <c r="BT197" s="367">
        <v>5305</v>
      </c>
      <c r="BU197" s="367"/>
      <c r="BV197" s="367"/>
      <c r="BW197" s="367"/>
      <c r="BX197" s="367"/>
      <c r="BY197" s="367"/>
      <c r="BZ197" s="367"/>
      <c r="CA197" s="367"/>
      <c r="CB197" s="393">
        <f>BT197/AW197</f>
        <v>56.661126942285755</v>
      </c>
      <c r="CC197" s="393"/>
      <c r="CD197" s="393"/>
      <c r="CE197" s="393"/>
      <c r="CF197" s="393"/>
      <c r="CG197" s="393"/>
      <c r="CH197" s="393"/>
      <c r="CI197" s="393"/>
      <c r="CJ197" s="393"/>
      <c r="CK197" s="393"/>
      <c r="CL197" s="393"/>
      <c r="CM197" s="393"/>
      <c r="CN197" s="107"/>
      <c r="CO197" s="115"/>
    </row>
    <row r="198" spans="4:94" ht="14.25" customHeight="1" x14ac:dyDescent="0.35">
      <c r="D198" s="253">
        <v>28</v>
      </c>
      <c r="E198" s="316"/>
      <c r="F198" s="383"/>
      <c r="G198" s="383"/>
      <c r="H198" s="383"/>
      <c r="I198" s="383"/>
      <c r="J198" s="383"/>
      <c r="K198" s="383"/>
      <c r="L198" s="383"/>
      <c r="M198" s="383"/>
      <c r="N198" s="383"/>
      <c r="O198" s="240"/>
      <c r="P198" s="240"/>
      <c r="Q198" s="240"/>
      <c r="R198" s="240"/>
      <c r="S198" s="240"/>
      <c r="T198" s="240"/>
      <c r="U198" s="240"/>
      <c r="V198" s="240"/>
      <c r="W198" s="240"/>
      <c r="X198" s="240"/>
      <c r="Y198" s="240"/>
      <c r="Z198" s="240"/>
      <c r="AA198" s="240"/>
      <c r="AB198" s="240"/>
      <c r="AC198" s="240"/>
      <c r="AD198" s="240"/>
      <c r="AE198" s="240"/>
      <c r="AF198" s="240"/>
      <c r="AG198" s="240"/>
      <c r="AH198" s="240"/>
      <c r="AI198" s="240"/>
      <c r="AJ198" s="240"/>
      <c r="AK198" s="240"/>
      <c r="AL198" s="240"/>
      <c r="AM198" s="240"/>
      <c r="AN198" s="240"/>
      <c r="AO198" s="240"/>
      <c r="AP198" s="240"/>
      <c r="AQ198" s="240"/>
      <c r="AR198" s="240"/>
      <c r="AS198" s="240"/>
      <c r="AT198" s="240"/>
      <c r="AU198" s="37"/>
      <c r="AV198" s="24"/>
      <c r="AW198" s="382"/>
      <c r="AX198" s="382"/>
      <c r="AY198" s="382"/>
      <c r="AZ198" s="382"/>
      <c r="BA198" s="382"/>
      <c r="BB198" s="382"/>
      <c r="BC198" s="382"/>
      <c r="BD198" s="459"/>
      <c r="BE198" s="459"/>
      <c r="BF198" s="459"/>
      <c r="BG198" s="459"/>
      <c r="BH198" s="459"/>
      <c r="BI198" s="459"/>
      <c r="BJ198" s="459"/>
      <c r="BK198" s="459"/>
      <c r="BL198" s="461"/>
      <c r="BM198" s="461"/>
      <c r="BN198" s="461"/>
      <c r="BO198" s="461"/>
      <c r="BP198" s="461"/>
      <c r="BQ198" s="461"/>
      <c r="BR198" s="461"/>
      <c r="BS198" s="461"/>
      <c r="BT198" s="367"/>
      <c r="BU198" s="367"/>
      <c r="BV198" s="367"/>
      <c r="BW198" s="367"/>
      <c r="BX198" s="367"/>
      <c r="BY198" s="367"/>
      <c r="BZ198" s="367"/>
      <c r="CA198" s="367"/>
      <c r="CB198" s="393"/>
      <c r="CC198" s="393"/>
      <c r="CD198" s="393"/>
      <c r="CE198" s="393"/>
      <c r="CF198" s="393"/>
      <c r="CG198" s="393"/>
      <c r="CH198" s="393"/>
      <c r="CI198" s="393"/>
      <c r="CJ198" s="393"/>
      <c r="CK198" s="393"/>
      <c r="CL198" s="393"/>
      <c r="CM198" s="393"/>
      <c r="CN198" s="25"/>
    </row>
    <row r="199" spans="4:94" ht="14.25" customHeight="1" x14ac:dyDescent="0.35">
      <c r="D199" s="253">
        <v>29</v>
      </c>
      <c r="E199" s="316"/>
      <c r="F199" s="383"/>
      <c r="G199" s="383"/>
      <c r="H199" s="383"/>
      <c r="I199" s="383"/>
      <c r="J199" s="383"/>
      <c r="K199" s="383"/>
      <c r="L199" s="383"/>
      <c r="M199" s="383"/>
      <c r="N199" s="383"/>
      <c r="O199" s="240"/>
      <c r="P199" s="240"/>
      <c r="Q199" s="240"/>
      <c r="R199" s="240"/>
      <c r="S199" s="240"/>
      <c r="T199" s="240"/>
      <c r="U199" s="240"/>
      <c r="V199" s="240"/>
      <c r="W199" s="240"/>
      <c r="X199" s="240"/>
      <c r="Y199" s="240"/>
      <c r="Z199" s="240"/>
      <c r="AA199" s="240"/>
      <c r="AB199" s="240"/>
      <c r="AC199" s="240"/>
      <c r="AD199" s="240"/>
      <c r="AE199" s="240"/>
      <c r="AF199" s="240"/>
      <c r="AG199" s="240"/>
      <c r="AH199" s="240"/>
      <c r="AI199" s="240"/>
      <c r="AJ199" s="240"/>
      <c r="AK199" s="240"/>
      <c r="AL199" s="240"/>
      <c r="AM199" s="240"/>
      <c r="AN199" s="240"/>
      <c r="AO199" s="240"/>
      <c r="AP199" s="240"/>
      <c r="AQ199" s="240"/>
      <c r="AR199" s="240"/>
      <c r="AS199" s="240"/>
      <c r="AT199" s="240"/>
      <c r="AU199" s="37"/>
      <c r="AV199" s="24"/>
      <c r="AW199" s="55" t="s">
        <v>341</v>
      </c>
      <c r="AX199" s="33"/>
      <c r="AY199" s="55"/>
      <c r="AZ199" s="55"/>
      <c r="BA199" s="55"/>
      <c r="BB199" s="55"/>
      <c r="BC199" s="55"/>
      <c r="BD199" s="55"/>
      <c r="BE199" s="55"/>
      <c r="BF199" s="55"/>
      <c r="BG199" s="55"/>
      <c r="BH199" s="55"/>
      <c r="BI199" s="55"/>
      <c r="BJ199" s="55"/>
      <c r="BK199" s="55"/>
      <c r="BL199" s="55"/>
      <c r="BM199" s="55"/>
      <c r="BN199" s="55"/>
      <c r="BO199" s="55"/>
      <c r="BP199" s="55"/>
      <c r="BQ199" s="55"/>
      <c r="BR199" s="55"/>
      <c r="BS199" s="55"/>
      <c r="BT199" s="55"/>
      <c r="BU199" s="55"/>
      <c r="BV199" s="55"/>
      <c r="BW199" s="55"/>
      <c r="BX199" s="55"/>
      <c r="BY199" s="55"/>
      <c r="BZ199" s="55"/>
      <c r="CA199" s="55"/>
      <c r="CB199" s="55"/>
      <c r="CC199" s="55"/>
      <c r="CD199" s="55"/>
      <c r="CE199" s="55"/>
      <c r="CF199" s="55"/>
      <c r="CG199" s="55"/>
      <c r="CH199" s="55"/>
      <c r="CI199" s="55"/>
      <c r="CJ199" s="55"/>
      <c r="CK199" s="55"/>
      <c r="CL199" s="55"/>
      <c r="CM199" s="55"/>
      <c r="CN199" s="53"/>
    </row>
    <row r="200" spans="4:94" ht="14.25" customHeight="1" x14ac:dyDescent="0.35">
      <c r="D200" s="253">
        <v>30</v>
      </c>
      <c r="E200" s="316"/>
      <c r="F200" s="383"/>
      <c r="G200" s="383"/>
      <c r="H200" s="383"/>
      <c r="I200" s="383"/>
      <c r="J200" s="383"/>
      <c r="K200" s="383"/>
      <c r="L200" s="383"/>
      <c r="M200" s="383"/>
      <c r="N200" s="383"/>
      <c r="O200" s="240"/>
      <c r="P200" s="240"/>
      <c r="Q200" s="240"/>
      <c r="R200" s="240"/>
      <c r="S200" s="240"/>
      <c r="T200" s="240"/>
      <c r="U200" s="240"/>
      <c r="V200" s="240"/>
      <c r="W200" s="240"/>
      <c r="X200" s="240"/>
      <c r="Y200" s="240"/>
      <c r="Z200" s="240"/>
      <c r="AA200" s="240"/>
      <c r="AB200" s="240"/>
      <c r="AC200" s="240"/>
      <c r="AD200" s="240"/>
      <c r="AE200" s="240"/>
      <c r="AF200" s="240"/>
      <c r="AG200" s="240"/>
      <c r="AH200" s="240"/>
      <c r="AI200" s="240"/>
      <c r="AJ200" s="240"/>
      <c r="AK200" s="240"/>
      <c r="AL200" s="240"/>
      <c r="AM200" s="240"/>
      <c r="AN200" s="240"/>
      <c r="AO200" s="240"/>
      <c r="AP200" s="240"/>
      <c r="AQ200" s="240"/>
      <c r="AR200" s="240"/>
      <c r="AS200" s="240"/>
      <c r="AT200" s="240"/>
      <c r="AU200" s="37"/>
      <c r="AV200" s="42"/>
      <c r="AW200" s="43"/>
      <c r="AX200" s="43"/>
      <c r="AY200" s="43"/>
      <c r="AZ200" s="43"/>
      <c r="BA200" s="43"/>
      <c r="BB200" s="43"/>
      <c r="BC200" s="43"/>
      <c r="BD200" s="43"/>
      <c r="BE200" s="43"/>
      <c r="BF200" s="43"/>
      <c r="BG200" s="44"/>
      <c r="BH200" s="44"/>
      <c r="BI200" s="44"/>
      <c r="BJ200" s="44"/>
      <c r="BK200" s="44"/>
      <c r="BL200" s="44"/>
      <c r="BM200" s="44"/>
      <c r="BN200" s="44"/>
      <c r="BO200" s="44"/>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8"/>
    </row>
    <row r="201" spans="4:94" ht="14.25" customHeight="1" x14ac:dyDescent="0.35">
      <c r="D201" s="11" t="s">
        <v>45</v>
      </c>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row>
    <row r="202" spans="4:94" ht="14.25" customHeight="1" x14ac:dyDescent="0.35">
      <c r="E202" s="84"/>
      <c r="F202" s="84"/>
      <c r="G202" s="84"/>
      <c r="H202" s="84"/>
      <c r="I202" s="84"/>
      <c r="J202" s="84"/>
      <c r="K202" s="84"/>
      <c r="L202" s="84"/>
      <c r="M202" s="84"/>
      <c r="N202" s="84"/>
      <c r="O202" s="84"/>
      <c r="P202" s="84"/>
      <c r="Q202" s="84"/>
      <c r="R202" s="84"/>
      <c r="S202" s="84"/>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row>
    <row r="203" spans="4:94" ht="14.25" customHeight="1" x14ac:dyDescent="0.35">
      <c r="D203" s="219" t="s">
        <v>89</v>
      </c>
      <c r="E203" s="219"/>
      <c r="F203" s="219"/>
      <c r="G203" s="219"/>
      <c r="H203" s="219"/>
      <c r="I203" s="219"/>
      <c r="J203" s="219"/>
      <c r="K203" s="219"/>
      <c r="L203" s="219"/>
      <c r="M203" s="219"/>
      <c r="N203" s="219"/>
      <c r="O203" s="219"/>
      <c r="P203" s="219"/>
      <c r="Q203" s="219"/>
      <c r="R203" s="219"/>
      <c r="S203" s="219"/>
      <c r="T203" s="219"/>
      <c r="U203" s="219"/>
      <c r="V203" s="219"/>
      <c r="W203" s="219"/>
      <c r="X203" s="219"/>
      <c r="Y203" s="219"/>
      <c r="Z203" s="219"/>
      <c r="AA203" s="219"/>
      <c r="AB203" s="219"/>
      <c r="AC203" s="219"/>
      <c r="AD203" s="219"/>
      <c r="AE203" s="219"/>
      <c r="AF203" s="219"/>
      <c r="AG203" s="219"/>
      <c r="AH203" s="219"/>
      <c r="AI203" s="219"/>
      <c r="AJ203" s="219"/>
      <c r="AK203" s="219"/>
      <c r="AL203" s="219"/>
      <c r="AM203" s="219"/>
      <c r="AN203" s="219"/>
      <c r="AO203" s="219"/>
      <c r="AP203" s="219"/>
      <c r="AQ203" s="219"/>
      <c r="AR203" s="219"/>
      <c r="AS203" s="219"/>
      <c r="AT203" s="219"/>
      <c r="AU203" s="9"/>
      <c r="AV203" s="219" t="s">
        <v>91</v>
      </c>
      <c r="AW203" s="219"/>
      <c r="AX203" s="219"/>
      <c r="AY203" s="219"/>
      <c r="AZ203" s="219"/>
      <c r="BA203" s="219"/>
      <c r="BB203" s="219"/>
      <c r="BC203" s="219"/>
      <c r="BD203" s="219"/>
      <c r="BE203" s="219"/>
      <c r="BF203" s="219"/>
      <c r="BG203" s="219"/>
      <c r="BH203" s="219"/>
      <c r="BI203" s="219"/>
      <c r="BJ203" s="219"/>
      <c r="BK203" s="219"/>
      <c r="BL203" s="219"/>
      <c r="BM203" s="219"/>
      <c r="BN203" s="219"/>
      <c r="BO203" s="219"/>
      <c r="BP203" s="219"/>
      <c r="BQ203" s="219"/>
      <c r="BR203" s="219"/>
      <c r="BS203" s="219"/>
      <c r="BT203" s="219"/>
      <c r="BU203" s="219"/>
      <c r="BV203" s="219"/>
      <c r="BW203" s="219"/>
      <c r="BX203" s="219"/>
      <c r="BY203" s="219"/>
      <c r="BZ203" s="219"/>
      <c r="CA203" s="219"/>
      <c r="CB203" s="219"/>
      <c r="CC203" s="219"/>
      <c r="CD203" s="219"/>
      <c r="CE203" s="219"/>
      <c r="CF203" s="219"/>
      <c r="CG203" s="219"/>
      <c r="CH203" s="219"/>
      <c r="CI203" s="219"/>
      <c r="CJ203" s="219"/>
      <c r="CK203" s="219"/>
      <c r="CL203" s="219"/>
      <c r="CM203" s="219"/>
      <c r="CN203" s="219"/>
      <c r="CO203" s="114"/>
      <c r="CP203" s="94"/>
    </row>
    <row r="204" spans="4:94" ht="14.25" customHeight="1" x14ac:dyDescent="0.35">
      <c r="D204" s="220"/>
      <c r="E204" s="220"/>
      <c r="F204" s="220"/>
      <c r="G204" s="220"/>
      <c r="H204" s="220"/>
      <c r="I204" s="220"/>
      <c r="J204" s="220"/>
      <c r="K204" s="220"/>
      <c r="L204" s="220"/>
      <c r="M204" s="220"/>
      <c r="N204" s="220"/>
      <c r="O204" s="220"/>
      <c r="P204" s="220"/>
      <c r="Q204" s="220"/>
      <c r="R204" s="220"/>
      <c r="S204" s="220"/>
      <c r="T204" s="220"/>
      <c r="U204" s="220"/>
      <c r="V204" s="220"/>
      <c r="W204" s="220"/>
      <c r="X204" s="220"/>
      <c r="Y204" s="220"/>
      <c r="Z204" s="220"/>
      <c r="AA204" s="220"/>
      <c r="AB204" s="220"/>
      <c r="AC204" s="220"/>
      <c r="AD204" s="220"/>
      <c r="AE204" s="220"/>
      <c r="AF204" s="220"/>
      <c r="AG204" s="220"/>
      <c r="AH204" s="220"/>
      <c r="AI204" s="220"/>
      <c r="AJ204" s="220"/>
      <c r="AK204" s="220"/>
      <c r="AL204" s="220"/>
      <c r="AM204" s="220"/>
      <c r="AN204" s="220"/>
      <c r="AO204" s="220"/>
      <c r="AP204" s="220"/>
      <c r="AQ204" s="220"/>
      <c r="AR204" s="220"/>
      <c r="AS204" s="220"/>
      <c r="AT204" s="220"/>
      <c r="AU204" s="14"/>
      <c r="AV204" s="219"/>
      <c r="AW204" s="219"/>
      <c r="AX204" s="219"/>
      <c r="AY204" s="219"/>
      <c r="AZ204" s="219"/>
      <c r="BA204" s="219"/>
      <c r="BB204" s="219"/>
      <c r="BC204" s="219"/>
      <c r="BD204" s="219"/>
      <c r="BE204" s="219"/>
      <c r="BF204" s="219"/>
      <c r="BG204" s="219"/>
      <c r="BH204" s="219"/>
      <c r="BI204" s="219"/>
      <c r="BJ204" s="219"/>
      <c r="BK204" s="219"/>
      <c r="BL204" s="219"/>
      <c r="BM204" s="219"/>
      <c r="BN204" s="219"/>
      <c r="BO204" s="219"/>
      <c r="BP204" s="219"/>
      <c r="BQ204" s="219"/>
      <c r="BR204" s="219"/>
      <c r="BS204" s="219"/>
      <c r="BT204" s="219"/>
      <c r="BU204" s="219"/>
      <c r="BV204" s="219"/>
      <c r="BW204" s="219"/>
      <c r="BX204" s="219"/>
      <c r="BY204" s="219"/>
      <c r="BZ204" s="219"/>
      <c r="CA204" s="219"/>
      <c r="CB204" s="219"/>
      <c r="CC204" s="219"/>
      <c r="CD204" s="219"/>
      <c r="CE204" s="219"/>
      <c r="CF204" s="219"/>
      <c r="CG204" s="219"/>
      <c r="CH204" s="219"/>
      <c r="CI204" s="219"/>
      <c r="CJ204" s="219"/>
      <c r="CK204" s="219"/>
      <c r="CL204" s="219"/>
      <c r="CM204" s="219"/>
      <c r="CN204" s="219"/>
      <c r="CO204" s="114"/>
      <c r="CP204" s="94"/>
    </row>
    <row r="205" spans="4:94" ht="14.25" customHeight="1" x14ac:dyDescent="0.35">
      <c r="D205" s="294" t="s">
        <v>43</v>
      </c>
      <c r="E205" s="294"/>
      <c r="F205" s="294"/>
      <c r="G205" s="294"/>
      <c r="H205" s="294"/>
      <c r="I205" s="294"/>
      <c r="J205" s="294"/>
      <c r="K205" s="294"/>
      <c r="L205" s="294"/>
      <c r="M205" s="294"/>
      <c r="N205" s="294"/>
      <c r="O205" s="294"/>
      <c r="P205" s="294"/>
      <c r="Q205" s="294"/>
      <c r="R205" s="294"/>
      <c r="S205" s="294"/>
      <c r="T205" s="294"/>
      <c r="U205" s="294"/>
      <c r="V205" s="288" t="s">
        <v>44</v>
      </c>
      <c r="W205" s="288"/>
      <c r="X205" s="288"/>
      <c r="Y205" s="288"/>
      <c r="Z205" s="288"/>
      <c r="AA205" s="288"/>
      <c r="AB205" s="288"/>
      <c r="AC205" s="288"/>
      <c r="AD205" s="288"/>
      <c r="AE205" s="288"/>
      <c r="AF205" s="288"/>
      <c r="AG205" s="288"/>
      <c r="AH205" s="294" t="s">
        <v>37</v>
      </c>
      <c r="AI205" s="294"/>
      <c r="AJ205" s="294"/>
      <c r="AK205" s="294"/>
      <c r="AL205" s="294"/>
      <c r="AM205" s="294"/>
      <c r="AN205" s="294"/>
      <c r="AO205" s="294"/>
      <c r="AP205" s="294"/>
      <c r="AQ205" s="294"/>
      <c r="AR205" s="294"/>
      <c r="AS205" s="294"/>
      <c r="AT205" s="294"/>
      <c r="AU205" s="50"/>
      <c r="AV205" s="237" t="s">
        <v>49</v>
      </c>
      <c r="AW205" s="238"/>
      <c r="AX205" s="238"/>
      <c r="AY205" s="238"/>
      <c r="AZ205" s="238"/>
      <c r="BA205" s="238"/>
      <c r="BB205" s="238"/>
      <c r="BC205" s="238"/>
      <c r="BD205" s="238"/>
      <c r="BE205" s="238"/>
      <c r="BF205" s="238"/>
      <c r="BG205" s="238"/>
      <c r="BH205" s="238"/>
      <c r="BI205" s="238"/>
      <c r="BJ205" s="238"/>
      <c r="BK205" s="238"/>
      <c r="BL205" s="238"/>
      <c r="BM205" s="238"/>
      <c r="BN205" s="238"/>
      <c r="BO205" s="238"/>
      <c r="BP205" s="238"/>
      <c r="BQ205" s="238"/>
      <c r="BR205" s="238"/>
      <c r="BS205" s="238"/>
      <c r="BT205" s="288" t="s">
        <v>24</v>
      </c>
      <c r="BU205" s="288"/>
      <c r="BV205" s="288"/>
      <c r="BW205" s="288"/>
      <c r="BX205" s="288"/>
      <c r="BY205" s="288"/>
      <c r="BZ205" s="288"/>
      <c r="CA205" s="288"/>
      <c r="CB205" s="288"/>
      <c r="CC205" s="288"/>
      <c r="CD205" s="288"/>
      <c r="CE205" s="288"/>
      <c r="CF205" s="288"/>
      <c r="CG205" s="288"/>
      <c r="CH205" s="288"/>
      <c r="CI205" s="288"/>
      <c r="CJ205" s="288"/>
      <c r="CK205" s="288"/>
      <c r="CL205" s="288"/>
      <c r="CM205" s="288"/>
      <c r="CN205" s="288"/>
      <c r="CO205" s="116"/>
      <c r="CP205" s="95"/>
    </row>
    <row r="206" spans="4:94" ht="14.25" customHeight="1" x14ac:dyDescent="0.35">
      <c r="D206" s="294"/>
      <c r="E206" s="294"/>
      <c r="F206" s="294"/>
      <c r="G206" s="294"/>
      <c r="H206" s="294"/>
      <c r="I206" s="294"/>
      <c r="J206" s="294"/>
      <c r="K206" s="294"/>
      <c r="L206" s="294"/>
      <c r="M206" s="294"/>
      <c r="N206" s="294"/>
      <c r="O206" s="294"/>
      <c r="P206" s="294"/>
      <c r="Q206" s="294"/>
      <c r="R206" s="294"/>
      <c r="S206" s="294"/>
      <c r="T206" s="294"/>
      <c r="U206" s="294"/>
      <c r="V206" s="288"/>
      <c r="W206" s="288"/>
      <c r="X206" s="288"/>
      <c r="Y206" s="288"/>
      <c r="Z206" s="288"/>
      <c r="AA206" s="288"/>
      <c r="AB206" s="288"/>
      <c r="AC206" s="288"/>
      <c r="AD206" s="288"/>
      <c r="AE206" s="288"/>
      <c r="AF206" s="288"/>
      <c r="AG206" s="288"/>
      <c r="AH206" s="294"/>
      <c r="AI206" s="294"/>
      <c r="AJ206" s="294"/>
      <c r="AK206" s="294"/>
      <c r="AL206" s="294"/>
      <c r="AM206" s="294"/>
      <c r="AN206" s="294"/>
      <c r="AO206" s="294"/>
      <c r="AP206" s="294"/>
      <c r="AQ206" s="294"/>
      <c r="AR206" s="294"/>
      <c r="AS206" s="294"/>
      <c r="AT206" s="294"/>
      <c r="AU206" s="50"/>
      <c r="AV206" s="288" t="s">
        <v>50</v>
      </c>
      <c r="AW206" s="288"/>
      <c r="AX206" s="288"/>
      <c r="AY206" s="288"/>
      <c r="AZ206" s="288"/>
      <c r="BA206" s="288"/>
      <c r="BB206" s="288"/>
      <c r="BC206" s="288"/>
      <c r="BD206" s="288"/>
      <c r="BE206" s="288"/>
      <c r="BF206" s="329" t="s">
        <v>113</v>
      </c>
      <c r="BG206" s="330"/>
      <c r="BH206" s="330"/>
      <c r="BI206" s="330"/>
      <c r="BJ206" s="330"/>
      <c r="BK206" s="330"/>
      <c r="BL206" s="330"/>
      <c r="BM206" s="330"/>
      <c r="BN206" s="330"/>
      <c r="BO206" s="330"/>
      <c r="BP206" s="330"/>
      <c r="BQ206" s="330"/>
      <c r="BR206" s="330"/>
      <c r="BS206" s="330"/>
      <c r="BT206" s="288"/>
      <c r="BU206" s="288"/>
      <c r="BV206" s="288"/>
      <c r="BW206" s="288"/>
      <c r="BX206" s="288"/>
      <c r="BY206" s="288"/>
      <c r="BZ206" s="288"/>
      <c r="CA206" s="288"/>
      <c r="CB206" s="288"/>
      <c r="CC206" s="288"/>
      <c r="CD206" s="288"/>
      <c r="CE206" s="288"/>
      <c r="CF206" s="288"/>
      <c r="CG206" s="288"/>
      <c r="CH206" s="288"/>
      <c r="CI206" s="288"/>
      <c r="CJ206" s="288"/>
      <c r="CK206" s="288"/>
      <c r="CL206" s="288"/>
      <c r="CM206" s="288"/>
      <c r="CN206" s="288"/>
      <c r="CO206" s="116"/>
      <c r="CP206" s="95"/>
    </row>
    <row r="207" spans="4:94" ht="14.25" customHeight="1" x14ac:dyDescent="0.35">
      <c r="D207" s="384" t="s">
        <v>662</v>
      </c>
      <c r="E207" s="384"/>
      <c r="F207" s="384"/>
      <c r="G207" s="384"/>
      <c r="H207" s="384"/>
      <c r="I207" s="384"/>
      <c r="J207" s="384"/>
      <c r="K207" s="384"/>
      <c r="L207" s="384"/>
      <c r="M207" s="384"/>
      <c r="N207" s="384"/>
      <c r="O207" s="384"/>
      <c r="P207" s="384"/>
      <c r="Q207" s="384"/>
      <c r="R207" s="384"/>
      <c r="S207" s="384"/>
      <c r="T207" s="384"/>
      <c r="U207" s="384"/>
      <c r="V207" s="384" t="s">
        <v>672</v>
      </c>
      <c r="W207" s="384"/>
      <c r="X207" s="384"/>
      <c r="Y207" s="384"/>
      <c r="Z207" s="384"/>
      <c r="AA207" s="384"/>
      <c r="AB207" s="384"/>
      <c r="AC207" s="384"/>
      <c r="AD207" s="384"/>
      <c r="AE207" s="384"/>
      <c r="AF207" s="384"/>
      <c r="AG207" s="384"/>
      <c r="AH207" s="386">
        <v>1650</v>
      </c>
      <c r="AI207" s="386"/>
      <c r="AJ207" s="386"/>
      <c r="AK207" s="386"/>
      <c r="AL207" s="386"/>
      <c r="AM207" s="386"/>
      <c r="AN207" s="386"/>
      <c r="AO207" s="386"/>
      <c r="AP207" s="386"/>
      <c r="AQ207" s="386"/>
      <c r="AR207" s="386"/>
      <c r="AS207" s="386"/>
      <c r="AT207" s="386"/>
      <c r="AU207" s="56"/>
      <c r="AV207" s="288"/>
      <c r="AW207" s="288"/>
      <c r="AX207" s="288"/>
      <c r="AY207" s="288"/>
      <c r="AZ207" s="288"/>
      <c r="BA207" s="288"/>
      <c r="BB207" s="288"/>
      <c r="BC207" s="288"/>
      <c r="BD207" s="288"/>
      <c r="BE207" s="288"/>
      <c r="BF207" s="335"/>
      <c r="BG207" s="336"/>
      <c r="BH207" s="336"/>
      <c r="BI207" s="336"/>
      <c r="BJ207" s="336"/>
      <c r="BK207" s="336"/>
      <c r="BL207" s="336"/>
      <c r="BM207" s="336"/>
      <c r="BN207" s="336"/>
      <c r="BO207" s="336"/>
      <c r="BP207" s="336"/>
      <c r="BQ207" s="336"/>
      <c r="BR207" s="336"/>
      <c r="BS207" s="336"/>
      <c r="BT207" s="288"/>
      <c r="BU207" s="288"/>
      <c r="BV207" s="288"/>
      <c r="BW207" s="288"/>
      <c r="BX207" s="288"/>
      <c r="BY207" s="288"/>
      <c r="BZ207" s="288"/>
      <c r="CA207" s="288"/>
      <c r="CB207" s="288"/>
      <c r="CC207" s="288"/>
      <c r="CD207" s="288"/>
      <c r="CE207" s="288"/>
      <c r="CF207" s="288"/>
      <c r="CG207" s="288"/>
      <c r="CH207" s="288"/>
      <c r="CI207" s="288"/>
      <c r="CJ207" s="288"/>
      <c r="CK207" s="288"/>
      <c r="CL207" s="288"/>
      <c r="CM207" s="288"/>
      <c r="CN207" s="288"/>
      <c r="CO207" s="116"/>
      <c r="CP207" s="95"/>
    </row>
    <row r="208" spans="4:94" ht="14.25" customHeight="1" x14ac:dyDescent="0.35">
      <c r="D208" s="384" t="s">
        <v>663</v>
      </c>
      <c r="E208" s="384"/>
      <c r="F208" s="384"/>
      <c r="G208" s="384"/>
      <c r="H208" s="384"/>
      <c r="I208" s="384"/>
      <c r="J208" s="384"/>
      <c r="K208" s="384"/>
      <c r="L208" s="384"/>
      <c r="M208" s="384"/>
      <c r="N208" s="384"/>
      <c r="O208" s="384"/>
      <c r="P208" s="384"/>
      <c r="Q208" s="384"/>
      <c r="R208" s="384"/>
      <c r="S208" s="384"/>
      <c r="T208" s="384"/>
      <c r="U208" s="384"/>
      <c r="V208" s="384" t="s">
        <v>673</v>
      </c>
      <c r="W208" s="384"/>
      <c r="X208" s="384"/>
      <c r="Y208" s="384"/>
      <c r="Z208" s="384"/>
      <c r="AA208" s="384"/>
      <c r="AB208" s="384"/>
      <c r="AC208" s="384"/>
      <c r="AD208" s="384"/>
      <c r="AE208" s="384"/>
      <c r="AF208" s="384"/>
      <c r="AG208" s="384"/>
      <c r="AH208" s="386">
        <v>1950</v>
      </c>
      <c r="AI208" s="386"/>
      <c r="AJ208" s="386"/>
      <c r="AK208" s="386"/>
      <c r="AL208" s="386"/>
      <c r="AM208" s="386"/>
      <c r="AN208" s="386"/>
      <c r="AO208" s="386"/>
      <c r="AP208" s="386"/>
      <c r="AQ208" s="386"/>
      <c r="AR208" s="386"/>
      <c r="AS208" s="386"/>
      <c r="AT208" s="386"/>
      <c r="AU208" s="56"/>
      <c r="AV208" s="410" t="s">
        <v>1015</v>
      </c>
      <c r="AW208" s="411"/>
      <c r="AX208" s="411"/>
      <c r="AY208" s="411"/>
      <c r="AZ208" s="411"/>
      <c r="BA208" s="411"/>
      <c r="BB208" s="411"/>
      <c r="BC208" s="411"/>
      <c r="BD208" s="411"/>
      <c r="BE208" s="412"/>
      <c r="BF208" s="416">
        <v>2.5</v>
      </c>
      <c r="BG208" s="417"/>
      <c r="BH208" s="417"/>
      <c r="BI208" s="417"/>
      <c r="BJ208" s="417"/>
      <c r="BK208" s="417"/>
      <c r="BL208" s="417"/>
      <c r="BM208" s="417"/>
      <c r="BN208" s="417"/>
      <c r="BO208" s="417"/>
      <c r="BP208" s="417"/>
      <c r="BQ208" s="417"/>
      <c r="BR208" s="417"/>
      <c r="BS208" s="418"/>
      <c r="BT208" s="416" t="s">
        <v>685</v>
      </c>
      <c r="BU208" s="417"/>
      <c r="BV208" s="417"/>
      <c r="BW208" s="417"/>
      <c r="BX208" s="417"/>
      <c r="BY208" s="417"/>
      <c r="BZ208" s="417"/>
      <c r="CA208" s="417"/>
      <c r="CB208" s="417"/>
      <c r="CC208" s="417"/>
      <c r="CD208" s="417"/>
      <c r="CE208" s="417"/>
      <c r="CF208" s="417"/>
      <c r="CG208" s="417"/>
      <c r="CH208" s="417"/>
      <c r="CI208" s="417"/>
      <c r="CJ208" s="417"/>
      <c r="CK208" s="417"/>
      <c r="CL208" s="417"/>
      <c r="CM208" s="417"/>
      <c r="CN208" s="418"/>
      <c r="CO208" s="117"/>
      <c r="CP208" s="96"/>
    </row>
    <row r="209" spans="4:94" ht="14.25" customHeight="1" x14ac:dyDescent="0.35">
      <c r="D209" s="384" t="s">
        <v>664</v>
      </c>
      <c r="E209" s="384"/>
      <c r="F209" s="384"/>
      <c r="G209" s="384"/>
      <c r="H209" s="384"/>
      <c r="I209" s="384"/>
      <c r="J209" s="384"/>
      <c r="K209" s="384"/>
      <c r="L209" s="384"/>
      <c r="M209" s="384"/>
      <c r="N209" s="384"/>
      <c r="O209" s="384"/>
      <c r="P209" s="384"/>
      <c r="Q209" s="384"/>
      <c r="R209" s="384"/>
      <c r="S209" s="384"/>
      <c r="T209" s="384"/>
      <c r="U209" s="384"/>
      <c r="V209" s="384" t="s">
        <v>674</v>
      </c>
      <c r="W209" s="384"/>
      <c r="X209" s="384"/>
      <c r="Y209" s="384"/>
      <c r="Z209" s="384"/>
      <c r="AA209" s="384"/>
      <c r="AB209" s="384"/>
      <c r="AC209" s="384"/>
      <c r="AD209" s="384"/>
      <c r="AE209" s="384"/>
      <c r="AF209" s="384"/>
      <c r="AG209" s="384"/>
      <c r="AH209" s="386">
        <v>3000</v>
      </c>
      <c r="AI209" s="386"/>
      <c r="AJ209" s="386"/>
      <c r="AK209" s="386"/>
      <c r="AL209" s="386"/>
      <c r="AM209" s="386"/>
      <c r="AN209" s="386"/>
      <c r="AO209" s="386"/>
      <c r="AP209" s="386"/>
      <c r="AQ209" s="386"/>
      <c r="AR209" s="386"/>
      <c r="AS209" s="386"/>
      <c r="AT209" s="386"/>
      <c r="AU209" s="56"/>
      <c r="AV209" s="413"/>
      <c r="AW209" s="414"/>
      <c r="AX209" s="414"/>
      <c r="AY209" s="414"/>
      <c r="AZ209" s="414"/>
      <c r="BA209" s="414"/>
      <c r="BB209" s="414"/>
      <c r="BC209" s="414"/>
      <c r="BD209" s="414"/>
      <c r="BE209" s="415"/>
      <c r="BF209" s="419"/>
      <c r="BG209" s="420"/>
      <c r="BH209" s="420"/>
      <c r="BI209" s="420"/>
      <c r="BJ209" s="420"/>
      <c r="BK209" s="420"/>
      <c r="BL209" s="420"/>
      <c r="BM209" s="420"/>
      <c r="BN209" s="420"/>
      <c r="BO209" s="420"/>
      <c r="BP209" s="420"/>
      <c r="BQ209" s="420"/>
      <c r="BR209" s="420"/>
      <c r="BS209" s="421"/>
      <c r="BT209" s="419"/>
      <c r="BU209" s="420"/>
      <c r="BV209" s="420"/>
      <c r="BW209" s="420"/>
      <c r="BX209" s="420"/>
      <c r="BY209" s="420"/>
      <c r="BZ209" s="420"/>
      <c r="CA209" s="420"/>
      <c r="CB209" s="420"/>
      <c r="CC209" s="420"/>
      <c r="CD209" s="420"/>
      <c r="CE209" s="420"/>
      <c r="CF209" s="420"/>
      <c r="CG209" s="420"/>
      <c r="CH209" s="420"/>
      <c r="CI209" s="420"/>
      <c r="CJ209" s="420"/>
      <c r="CK209" s="420"/>
      <c r="CL209" s="420"/>
      <c r="CM209" s="420"/>
      <c r="CN209" s="421"/>
      <c r="CO209" s="117"/>
      <c r="CP209" s="96"/>
    </row>
    <row r="210" spans="4:94" ht="14.25" customHeight="1" x14ac:dyDescent="0.35">
      <c r="D210" s="384" t="s">
        <v>665</v>
      </c>
      <c r="E210" s="384"/>
      <c r="F210" s="384"/>
      <c r="G210" s="384"/>
      <c r="H210" s="384"/>
      <c r="I210" s="384"/>
      <c r="J210" s="384"/>
      <c r="K210" s="384"/>
      <c r="L210" s="384"/>
      <c r="M210" s="384"/>
      <c r="N210" s="384"/>
      <c r="O210" s="384"/>
      <c r="P210" s="384"/>
      <c r="Q210" s="384"/>
      <c r="R210" s="384"/>
      <c r="S210" s="384"/>
      <c r="T210" s="384"/>
      <c r="U210" s="384"/>
      <c r="V210" s="384" t="s">
        <v>675</v>
      </c>
      <c r="W210" s="384"/>
      <c r="X210" s="384"/>
      <c r="Y210" s="384"/>
      <c r="Z210" s="384"/>
      <c r="AA210" s="384"/>
      <c r="AB210" s="384"/>
      <c r="AC210" s="384"/>
      <c r="AD210" s="384"/>
      <c r="AE210" s="384"/>
      <c r="AF210" s="384"/>
      <c r="AG210" s="384"/>
      <c r="AH210" s="386">
        <v>2500</v>
      </c>
      <c r="AI210" s="386"/>
      <c r="AJ210" s="386"/>
      <c r="AK210" s="386"/>
      <c r="AL210" s="386"/>
      <c r="AM210" s="386"/>
      <c r="AN210" s="386"/>
      <c r="AO210" s="386"/>
      <c r="AP210" s="386"/>
      <c r="AQ210" s="386"/>
      <c r="AR210" s="386"/>
      <c r="AS210" s="386"/>
      <c r="AT210" s="386"/>
      <c r="AU210" s="56"/>
      <c r="AV210" s="242" t="s">
        <v>1015</v>
      </c>
      <c r="AW210" s="242"/>
      <c r="AX210" s="242"/>
      <c r="AY210" s="242"/>
      <c r="AZ210" s="242"/>
      <c r="BA210" s="242"/>
      <c r="BB210" s="242"/>
      <c r="BC210" s="242"/>
      <c r="BD210" s="242"/>
      <c r="BE210" s="242"/>
      <c r="BF210" s="242">
        <v>3.18</v>
      </c>
      <c r="BG210" s="242"/>
      <c r="BH210" s="242"/>
      <c r="BI210" s="242"/>
      <c r="BJ210" s="242"/>
      <c r="BK210" s="242"/>
      <c r="BL210" s="242"/>
      <c r="BM210" s="242"/>
      <c r="BN210" s="242"/>
      <c r="BO210" s="242"/>
      <c r="BP210" s="242"/>
      <c r="BQ210" s="242"/>
      <c r="BR210" s="242"/>
      <c r="BS210" s="242"/>
      <c r="BT210" s="242" t="s">
        <v>686</v>
      </c>
      <c r="BU210" s="242"/>
      <c r="BV210" s="242"/>
      <c r="BW210" s="242"/>
      <c r="BX210" s="242"/>
      <c r="BY210" s="242"/>
      <c r="BZ210" s="242"/>
      <c r="CA210" s="242"/>
      <c r="CB210" s="242"/>
      <c r="CC210" s="242"/>
      <c r="CD210" s="242"/>
      <c r="CE210" s="242"/>
      <c r="CF210" s="242"/>
      <c r="CG210" s="242"/>
      <c r="CH210" s="242"/>
      <c r="CI210" s="242"/>
      <c r="CJ210" s="242"/>
      <c r="CK210" s="242"/>
      <c r="CL210" s="242"/>
      <c r="CM210" s="242"/>
      <c r="CN210" s="242"/>
      <c r="CO210" s="117"/>
      <c r="CP210" s="96"/>
    </row>
    <row r="211" spans="4:94" ht="14.25" customHeight="1" x14ac:dyDescent="0.35">
      <c r="D211" s="384" t="s">
        <v>666</v>
      </c>
      <c r="E211" s="384"/>
      <c r="F211" s="384"/>
      <c r="G211" s="384"/>
      <c r="H211" s="384"/>
      <c r="I211" s="384"/>
      <c r="J211" s="384"/>
      <c r="K211" s="384"/>
      <c r="L211" s="384"/>
      <c r="M211" s="384"/>
      <c r="N211" s="384"/>
      <c r="O211" s="384"/>
      <c r="P211" s="384"/>
      <c r="Q211" s="384"/>
      <c r="R211" s="384"/>
      <c r="S211" s="384"/>
      <c r="T211" s="384"/>
      <c r="U211" s="384"/>
      <c r="V211" s="384" t="s">
        <v>676</v>
      </c>
      <c r="W211" s="384"/>
      <c r="X211" s="384"/>
      <c r="Y211" s="384"/>
      <c r="Z211" s="384"/>
      <c r="AA211" s="384"/>
      <c r="AB211" s="384"/>
      <c r="AC211" s="384"/>
      <c r="AD211" s="384"/>
      <c r="AE211" s="384"/>
      <c r="AF211" s="384"/>
      <c r="AG211" s="384"/>
      <c r="AH211" s="386">
        <v>2350</v>
      </c>
      <c r="AI211" s="386"/>
      <c r="AJ211" s="386"/>
      <c r="AK211" s="386"/>
      <c r="AL211" s="386"/>
      <c r="AM211" s="386"/>
      <c r="AN211" s="386"/>
      <c r="AO211" s="386"/>
      <c r="AP211" s="386"/>
      <c r="AQ211" s="386"/>
      <c r="AR211" s="386"/>
      <c r="AS211" s="386"/>
      <c r="AT211" s="386"/>
      <c r="AU211" s="56"/>
      <c r="AV211" s="242" t="s">
        <v>1015</v>
      </c>
      <c r="AW211" s="242"/>
      <c r="AX211" s="242"/>
      <c r="AY211" s="242"/>
      <c r="AZ211" s="242"/>
      <c r="BA211" s="242"/>
      <c r="BB211" s="242"/>
      <c r="BC211" s="242"/>
      <c r="BD211" s="242"/>
      <c r="BE211" s="242"/>
      <c r="BF211" s="242">
        <v>3.12</v>
      </c>
      <c r="BG211" s="242"/>
      <c r="BH211" s="242"/>
      <c r="BI211" s="242"/>
      <c r="BJ211" s="242"/>
      <c r="BK211" s="242"/>
      <c r="BL211" s="242"/>
      <c r="BM211" s="242"/>
      <c r="BN211" s="242"/>
      <c r="BO211" s="242"/>
      <c r="BP211" s="242"/>
      <c r="BQ211" s="242"/>
      <c r="BR211" s="242"/>
      <c r="BS211" s="242"/>
      <c r="BT211" s="242" t="s">
        <v>687</v>
      </c>
      <c r="BU211" s="242"/>
      <c r="BV211" s="242"/>
      <c r="BW211" s="242"/>
      <c r="BX211" s="242"/>
      <c r="BY211" s="242"/>
      <c r="BZ211" s="242"/>
      <c r="CA211" s="242"/>
      <c r="CB211" s="242"/>
      <c r="CC211" s="242"/>
      <c r="CD211" s="242"/>
      <c r="CE211" s="242"/>
      <c r="CF211" s="242"/>
      <c r="CG211" s="242"/>
      <c r="CH211" s="242"/>
      <c r="CI211" s="242"/>
      <c r="CJ211" s="242"/>
      <c r="CK211" s="242"/>
      <c r="CL211" s="242"/>
      <c r="CM211" s="242"/>
      <c r="CN211" s="242"/>
      <c r="CO211" s="117"/>
      <c r="CP211" s="96"/>
    </row>
    <row r="212" spans="4:94" ht="14.25" customHeight="1" x14ac:dyDescent="0.35">
      <c r="D212" s="384" t="s">
        <v>667</v>
      </c>
      <c r="E212" s="384"/>
      <c r="F212" s="384"/>
      <c r="G212" s="384"/>
      <c r="H212" s="384"/>
      <c r="I212" s="384"/>
      <c r="J212" s="384"/>
      <c r="K212" s="384"/>
      <c r="L212" s="384"/>
      <c r="M212" s="384"/>
      <c r="N212" s="384"/>
      <c r="O212" s="384"/>
      <c r="P212" s="384"/>
      <c r="Q212" s="384"/>
      <c r="R212" s="384"/>
      <c r="S212" s="384"/>
      <c r="T212" s="384"/>
      <c r="U212" s="384"/>
      <c r="V212" s="384" t="s">
        <v>677</v>
      </c>
      <c r="W212" s="384"/>
      <c r="X212" s="384"/>
      <c r="Y212" s="384"/>
      <c r="Z212" s="384"/>
      <c r="AA212" s="384"/>
      <c r="AB212" s="384"/>
      <c r="AC212" s="384"/>
      <c r="AD212" s="384"/>
      <c r="AE212" s="384"/>
      <c r="AF212" s="384"/>
      <c r="AG212" s="384"/>
      <c r="AH212" s="386">
        <v>1550</v>
      </c>
      <c r="AI212" s="386"/>
      <c r="AJ212" s="386"/>
      <c r="AK212" s="386"/>
      <c r="AL212" s="386"/>
      <c r="AM212" s="386"/>
      <c r="AN212" s="386"/>
      <c r="AO212" s="386"/>
      <c r="AP212" s="386"/>
      <c r="AQ212" s="386"/>
      <c r="AR212" s="386"/>
      <c r="AS212" s="386"/>
      <c r="AT212" s="386"/>
      <c r="AU212" s="56"/>
      <c r="AV212" s="242" t="s">
        <v>1015</v>
      </c>
      <c r="AW212" s="242"/>
      <c r="AX212" s="242"/>
      <c r="AY212" s="242"/>
      <c r="AZ212" s="242"/>
      <c r="BA212" s="242"/>
      <c r="BB212" s="242"/>
      <c r="BC212" s="242"/>
      <c r="BD212" s="242"/>
      <c r="BE212" s="242"/>
      <c r="BF212" s="242">
        <v>1.5</v>
      </c>
      <c r="BG212" s="242"/>
      <c r="BH212" s="242"/>
      <c r="BI212" s="242"/>
      <c r="BJ212" s="242"/>
      <c r="BK212" s="242"/>
      <c r="BL212" s="242"/>
      <c r="BM212" s="242"/>
      <c r="BN212" s="242"/>
      <c r="BO212" s="242"/>
      <c r="BP212" s="242"/>
      <c r="BQ212" s="242"/>
      <c r="BR212" s="242"/>
      <c r="BS212" s="242"/>
      <c r="BT212" s="242" t="s">
        <v>688</v>
      </c>
      <c r="BU212" s="242"/>
      <c r="BV212" s="242"/>
      <c r="BW212" s="242"/>
      <c r="BX212" s="242"/>
      <c r="BY212" s="242"/>
      <c r="BZ212" s="242"/>
      <c r="CA212" s="242"/>
      <c r="CB212" s="242"/>
      <c r="CC212" s="242"/>
      <c r="CD212" s="242"/>
      <c r="CE212" s="242"/>
      <c r="CF212" s="242"/>
      <c r="CG212" s="242"/>
      <c r="CH212" s="242"/>
      <c r="CI212" s="242"/>
      <c r="CJ212" s="242"/>
      <c r="CK212" s="242"/>
      <c r="CL212" s="242"/>
      <c r="CM212" s="242"/>
      <c r="CN212" s="242"/>
      <c r="CO212" s="117"/>
      <c r="CP212" s="96"/>
    </row>
    <row r="213" spans="4:94" ht="14.25" customHeight="1" x14ac:dyDescent="0.35">
      <c r="D213" s="384" t="s">
        <v>668</v>
      </c>
      <c r="E213" s="384"/>
      <c r="F213" s="384"/>
      <c r="G213" s="384"/>
      <c r="H213" s="384"/>
      <c r="I213" s="384"/>
      <c r="J213" s="384"/>
      <c r="K213" s="384"/>
      <c r="L213" s="384"/>
      <c r="M213" s="384"/>
      <c r="N213" s="384"/>
      <c r="O213" s="384"/>
      <c r="P213" s="384"/>
      <c r="Q213" s="384"/>
      <c r="R213" s="384"/>
      <c r="S213" s="384"/>
      <c r="T213" s="384"/>
      <c r="U213" s="384"/>
      <c r="V213" s="384" t="s">
        <v>678</v>
      </c>
      <c r="W213" s="384"/>
      <c r="X213" s="384"/>
      <c r="Y213" s="384"/>
      <c r="Z213" s="384"/>
      <c r="AA213" s="384"/>
      <c r="AB213" s="384"/>
      <c r="AC213" s="384"/>
      <c r="AD213" s="384"/>
      <c r="AE213" s="384"/>
      <c r="AF213" s="384"/>
      <c r="AG213" s="384"/>
      <c r="AH213" s="386">
        <v>3380</v>
      </c>
      <c r="AI213" s="386"/>
      <c r="AJ213" s="386"/>
      <c r="AK213" s="386"/>
      <c r="AL213" s="386"/>
      <c r="AM213" s="386"/>
      <c r="AN213" s="386"/>
      <c r="AO213" s="386"/>
      <c r="AP213" s="386"/>
      <c r="AQ213" s="386"/>
      <c r="AR213" s="386"/>
      <c r="AS213" s="386"/>
      <c r="AT213" s="386"/>
      <c r="AU213" s="56"/>
      <c r="AV213" s="242" t="s">
        <v>1015</v>
      </c>
      <c r="AW213" s="242"/>
      <c r="AX213" s="242"/>
      <c r="AY213" s="242"/>
      <c r="AZ213" s="242"/>
      <c r="BA213" s="242"/>
      <c r="BB213" s="242"/>
      <c r="BC213" s="242"/>
      <c r="BD213" s="242"/>
      <c r="BE213" s="242"/>
      <c r="BF213" s="242">
        <v>3.6</v>
      </c>
      <c r="BG213" s="242"/>
      <c r="BH213" s="242"/>
      <c r="BI213" s="242"/>
      <c r="BJ213" s="242"/>
      <c r="BK213" s="242"/>
      <c r="BL213" s="242"/>
      <c r="BM213" s="242"/>
      <c r="BN213" s="242"/>
      <c r="BO213" s="242"/>
      <c r="BP213" s="242"/>
      <c r="BQ213" s="242"/>
      <c r="BR213" s="242"/>
      <c r="BS213" s="242"/>
      <c r="BT213" s="242" t="s">
        <v>689</v>
      </c>
      <c r="BU213" s="242"/>
      <c r="BV213" s="242"/>
      <c r="BW213" s="242"/>
      <c r="BX213" s="242"/>
      <c r="BY213" s="242"/>
      <c r="BZ213" s="242"/>
      <c r="CA213" s="242"/>
      <c r="CB213" s="242"/>
      <c r="CC213" s="242"/>
      <c r="CD213" s="242"/>
      <c r="CE213" s="242"/>
      <c r="CF213" s="242"/>
      <c r="CG213" s="242"/>
      <c r="CH213" s="242"/>
      <c r="CI213" s="242"/>
      <c r="CJ213" s="242"/>
      <c r="CK213" s="242"/>
      <c r="CL213" s="242"/>
      <c r="CM213" s="242"/>
      <c r="CN213" s="242"/>
      <c r="CO213" s="117"/>
      <c r="CP213" s="96"/>
    </row>
    <row r="214" spans="4:94" ht="14.25" customHeight="1" x14ac:dyDescent="0.35">
      <c r="D214" s="384" t="s">
        <v>669</v>
      </c>
      <c r="E214" s="384"/>
      <c r="F214" s="384"/>
      <c r="G214" s="384"/>
      <c r="H214" s="384"/>
      <c r="I214" s="384"/>
      <c r="J214" s="384"/>
      <c r="K214" s="384"/>
      <c r="L214" s="384"/>
      <c r="M214" s="384"/>
      <c r="N214" s="384"/>
      <c r="O214" s="384"/>
      <c r="P214" s="384"/>
      <c r="Q214" s="384"/>
      <c r="R214" s="384"/>
      <c r="S214" s="384"/>
      <c r="T214" s="384"/>
      <c r="U214" s="384"/>
      <c r="V214" s="384" t="s">
        <v>678</v>
      </c>
      <c r="W214" s="384"/>
      <c r="X214" s="384"/>
      <c r="Y214" s="384"/>
      <c r="Z214" s="384"/>
      <c r="AA214" s="384"/>
      <c r="AB214" s="384"/>
      <c r="AC214" s="384"/>
      <c r="AD214" s="384"/>
      <c r="AE214" s="384"/>
      <c r="AF214" s="384"/>
      <c r="AG214" s="384"/>
      <c r="AH214" s="386">
        <v>3000</v>
      </c>
      <c r="AI214" s="386"/>
      <c r="AJ214" s="386"/>
      <c r="AK214" s="386"/>
      <c r="AL214" s="386"/>
      <c r="AM214" s="386"/>
      <c r="AN214" s="386"/>
      <c r="AO214" s="386"/>
      <c r="AP214" s="386"/>
      <c r="AQ214" s="386"/>
      <c r="AR214" s="386"/>
      <c r="AS214" s="386"/>
      <c r="AT214" s="386"/>
      <c r="AU214" s="56"/>
      <c r="AV214" s="242" t="s">
        <v>359</v>
      </c>
      <c r="AW214" s="242"/>
      <c r="AX214" s="242"/>
      <c r="AY214" s="242"/>
      <c r="AZ214" s="242"/>
      <c r="BA214" s="242"/>
      <c r="BB214" s="242"/>
      <c r="BC214" s="242"/>
      <c r="BD214" s="242"/>
      <c r="BE214" s="242"/>
      <c r="BF214" s="242">
        <v>7.8</v>
      </c>
      <c r="BG214" s="242"/>
      <c r="BH214" s="242"/>
      <c r="BI214" s="242"/>
      <c r="BJ214" s="242"/>
      <c r="BK214" s="242"/>
      <c r="BL214" s="242"/>
      <c r="BM214" s="242"/>
      <c r="BN214" s="242"/>
      <c r="BO214" s="242"/>
      <c r="BP214" s="242"/>
      <c r="BQ214" s="242"/>
      <c r="BR214" s="242"/>
      <c r="BS214" s="242"/>
      <c r="BT214" s="242" t="s">
        <v>690</v>
      </c>
      <c r="BU214" s="242"/>
      <c r="BV214" s="242"/>
      <c r="BW214" s="242"/>
      <c r="BX214" s="242"/>
      <c r="BY214" s="242"/>
      <c r="BZ214" s="242"/>
      <c r="CA214" s="242"/>
      <c r="CB214" s="242"/>
      <c r="CC214" s="242"/>
      <c r="CD214" s="242"/>
      <c r="CE214" s="242"/>
      <c r="CF214" s="242"/>
      <c r="CG214" s="242"/>
      <c r="CH214" s="242"/>
      <c r="CI214" s="242"/>
      <c r="CJ214" s="242"/>
      <c r="CK214" s="242"/>
      <c r="CL214" s="242"/>
      <c r="CM214" s="242"/>
      <c r="CN214" s="242"/>
      <c r="CO214" s="117"/>
      <c r="CP214" s="96"/>
    </row>
    <row r="215" spans="4:94" ht="14.25" customHeight="1" x14ac:dyDescent="0.35">
      <c r="D215" s="384" t="s">
        <v>670</v>
      </c>
      <c r="E215" s="384"/>
      <c r="F215" s="384"/>
      <c r="G215" s="384"/>
      <c r="H215" s="384"/>
      <c r="I215" s="384"/>
      <c r="J215" s="384"/>
      <c r="K215" s="384"/>
      <c r="L215" s="384"/>
      <c r="M215" s="384"/>
      <c r="N215" s="384"/>
      <c r="O215" s="384"/>
      <c r="P215" s="384"/>
      <c r="Q215" s="384"/>
      <c r="R215" s="384"/>
      <c r="S215" s="384"/>
      <c r="T215" s="384"/>
      <c r="U215" s="384"/>
      <c r="V215" s="384" t="s">
        <v>678</v>
      </c>
      <c r="W215" s="384"/>
      <c r="X215" s="384"/>
      <c r="Y215" s="384"/>
      <c r="Z215" s="384"/>
      <c r="AA215" s="384"/>
      <c r="AB215" s="384"/>
      <c r="AC215" s="384"/>
      <c r="AD215" s="384"/>
      <c r="AE215" s="384"/>
      <c r="AF215" s="384"/>
      <c r="AG215" s="384"/>
      <c r="AH215" s="386">
        <v>3350</v>
      </c>
      <c r="AI215" s="386"/>
      <c r="AJ215" s="386"/>
      <c r="AK215" s="386"/>
      <c r="AL215" s="386"/>
      <c r="AM215" s="386"/>
      <c r="AN215" s="386"/>
      <c r="AO215" s="386"/>
      <c r="AP215" s="386"/>
      <c r="AQ215" s="386"/>
      <c r="AR215" s="386"/>
      <c r="AS215" s="386"/>
      <c r="AT215" s="386"/>
      <c r="AU215" s="56"/>
      <c r="AV215" s="242" t="s">
        <v>359</v>
      </c>
      <c r="AW215" s="242"/>
      <c r="AX215" s="242"/>
      <c r="AY215" s="242"/>
      <c r="AZ215" s="242"/>
      <c r="BA215" s="242"/>
      <c r="BB215" s="242"/>
      <c r="BC215" s="242"/>
      <c r="BD215" s="242"/>
      <c r="BE215" s="242"/>
      <c r="BF215" s="242">
        <v>5.0999999999999996</v>
      </c>
      <c r="BG215" s="242"/>
      <c r="BH215" s="242"/>
      <c r="BI215" s="242"/>
      <c r="BJ215" s="242"/>
      <c r="BK215" s="242"/>
      <c r="BL215" s="242"/>
      <c r="BM215" s="242"/>
      <c r="BN215" s="242"/>
      <c r="BO215" s="242"/>
      <c r="BP215" s="242"/>
      <c r="BQ215" s="242"/>
      <c r="BR215" s="242"/>
      <c r="BS215" s="242"/>
      <c r="BT215" s="242" t="s">
        <v>691</v>
      </c>
      <c r="BU215" s="242"/>
      <c r="BV215" s="242"/>
      <c r="BW215" s="242"/>
      <c r="BX215" s="242"/>
      <c r="BY215" s="242"/>
      <c r="BZ215" s="242"/>
      <c r="CA215" s="242"/>
      <c r="CB215" s="242"/>
      <c r="CC215" s="242"/>
      <c r="CD215" s="242"/>
      <c r="CE215" s="242"/>
      <c r="CF215" s="242"/>
      <c r="CG215" s="242"/>
      <c r="CH215" s="242"/>
      <c r="CI215" s="242"/>
      <c r="CJ215" s="242"/>
      <c r="CK215" s="242"/>
      <c r="CL215" s="242"/>
      <c r="CM215" s="242"/>
      <c r="CN215" s="242"/>
      <c r="CO215" s="117"/>
      <c r="CP215" s="96"/>
    </row>
    <row r="216" spans="4:94" ht="14.25" customHeight="1" x14ac:dyDescent="0.35">
      <c r="D216" s="384" t="s">
        <v>671</v>
      </c>
      <c r="E216" s="384"/>
      <c r="F216" s="384"/>
      <c r="G216" s="384"/>
      <c r="H216" s="384"/>
      <c r="I216" s="384"/>
      <c r="J216" s="384"/>
      <c r="K216" s="384"/>
      <c r="L216" s="384"/>
      <c r="M216" s="384"/>
      <c r="N216" s="384"/>
      <c r="O216" s="384"/>
      <c r="P216" s="384"/>
      <c r="Q216" s="384"/>
      <c r="R216" s="384"/>
      <c r="S216" s="384"/>
      <c r="T216" s="384"/>
      <c r="U216" s="384"/>
      <c r="V216" s="384" t="s">
        <v>678</v>
      </c>
      <c r="W216" s="384"/>
      <c r="X216" s="384"/>
      <c r="Y216" s="384"/>
      <c r="Z216" s="384"/>
      <c r="AA216" s="384"/>
      <c r="AB216" s="384"/>
      <c r="AC216" s="384"/>
      <c r="AD216" s="384"/>
      <c r="AE216" s="384"/>
      <c r="AF216" s="384"/>
      <c r="AG216" s="384"/>
      <c r="AH216" s="386">
        <v>3390</v>
      </c>
      <c r="AI216" s="386"/>
      <c r="AJ216" s="386"/>
      <c r="AK216" s="386"/>
      <c r="AL216" s="386"/>
      <c r="AM216" s="386"/>
      <c r="AN216" s="386"/>
      <c r="AO216" s="386"/>
      <c r="AP216" s="386"/>
      <c r="AQ216" s="386"/>
      <c r="AR216" s="386"/>
      <c r="AS216" s="386"/>
      <c r="AT216" s="386"/>
      <c r="AU216" s="56"/>
      <c r="AV216" s="242" t="s">
        <v>359</v>
      </c>
      <c r="AW216" s="242"/>
      <c r="AX216" s="242"/>
      <c r="AY216" s="242"/>
      <c r="AZ216" s="242"/>
      <c r="BA216" s="242"/>
      <c r="BB216" s="242"/>
      <c r="BC216" s="242"/>
      <c r="BD216" s="242"/>
      <c r="BE216" s="242"/>
      <c r="BF216" s="242">
        <v>2.9</v>
      </c>
      <c r="BG216" s="242"/>
      <c r="BH216" s="242"/>
      <c r="BI216" s="242"/>
      <c r="BJ216" s="242"/>
      <c r="BK216" s="242"/>
      <c r="BL216" s="242"/>
      <c r="BM216" s="242"/>
      <c r="BN216" s="242"/>
      <c r="BO216" s="242"/>
      <c r="BP216" s="242"/>
      <c r="BQ216" s="242"/>
      <c r="BR216" s="242"/>
      <c r="BS216" s="242"/>
      <c r="BT216" s="242" t="s">
        <v>692</v>
      </c>
      <c r="BU216" s="242"/>
      <c r="BV216" s="242"/>
      <c r="BW216" s="242"/>
      <c r="BX216" s="242"/>
      <c r="BY216" s="242"/>
      <c r="BZ216" s="242"/>
      <c r="CA216" s="242"/>
      <c r="CB216" s="242"/>
      <c r="CC216" s="242"/>
      <c r="CD216" s="242"/>
      <c r="CE216" s="242"/>
      <c r="CF216" s="242"/>
      <c r="CG216" s="242"/>
      <c r="CH216" s="242"/>
      <c r="CI216" s="242"/>
      <c r="CJ216" s="242"/>
      <c r="CK216" s="242"/>
      <c r="CL216" s="242"/>
      <c r="CM216" s="242"/>
      <c r="CN216" s="242"/>
      <c r="CO216" s="117"/>
      <c r="CP216" s="96"/>
    </row>
    <row r="217" spans="4:94" ht="14.25" customHeight="1" x14ac:dyDescent="0.35">
      <c r="D217" s="11" t="s">
        <v>45</v>
      </c>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242" t="s">
        <v>359</v>
      </c>
      <c r="AW217" s="242"/>
      <c r="AX217" s="242"/>
      <c r="AY217" s="242"/>
      <c r="AZ217" s="242"/>
      <c r="BA217" s="242"/>
      <c r="BB217" s="242"/>
      <c r="BC217" s="242"/>
      <c r="BD217" s="242"/>
      <c r="BE217" s="242"/>
      <c r="BF217" s="242">
        <v>0.93</v>
      </c>
      <c r="BG217" s="242"/>
      <c r="BH217" s="242"/>
      <c r="BI217" s="242"/>
      <c r="BJ217" s="242"/>
      <c r="BK217" s="242"/>
      <c r="BL217" s="242"/>
      <c r="BM217" s="242"/>
      <c r="BN217" s="242"/>
      <c r="BO217" s="242"/>
      <c r="BP217" s="242"/>
      <c r="BQ217" s="242"/>
      <c r="BR217" s="242"/>
      <c r="BS217" s="242"/>
      <c r="BT217" s="242" t="s">
        <v>693</v>
      </c>
      <c r="BU217" s="242"/>
      <c r="BV217" s="242"/>
      <c r="BW217" s="242"/>
      <c r="BX217" s="242"/>
      <c r="BY217" s="242"/>
      <c r="BZ217" s="242"/>
      <c r="CA217" s="242"/>
      <c r="CB217" s="242"/>
      <c r="CC217" s="242"/>
      <c r="CD217" s="242"/>
      <c r="CE217" s="242"/>
      <c r="CF217" s="242"/>
      <c r="CG217" s="242"/>
      <c r="CH217" s="242"/>
      <c r="CI217" s="242"/>
      <c r="CJ217" s="242"/>
      <c r="CK217" s="242"/>
      <c r="CL217" s="242"/>
      <c r="CM217" s="242"/>
      <c r="CN217" s="242"/>
      <c r="CO217" s="117"/>
      <c r="CP217" s="96"/>
    </row>
    <row r="218" spans="4:94" ht="14.25" customHeight="1" x14ac:dyDescent="0.35">
      <c r="AV218" s="242" t="s">
        <v>1015</v>
      </c>
      <c r="AW218" s="242"/>
      <c r="AX218" s="242"/>
      <c r="AY218" s="242"/>
      <c r="AZ218" s="242"/>
      <c r="BA218" s="242"/>
      <c r="BB218" s="242"/>
      <c r="BC218" s="242"/>
      <c r="BD218" s="242"/>
      <c r="BE218" s="242"/>
      <c r="BF218" s="242">
        <v>1.1499999999999999</v>
      </c>
      <c r="BG218" s="242"/>
      <c r="BH218" s="242"/>
      <c r="BI218" s="242"/>
      <c r="BJ218" s="242"/>
      <c r="BK218" s="242"/>
      <c r="BL218" s="242"/>
      <c r="BM218" s="242"/>
      <c r="BN218" s="242"/>
      <c r="BO218" s="242"/>
      <c r="BP218" s="242"/>
      <c r="BQ218" s="242"/>
      <c r="BR218" s="242"/>
      <c r="BS218" s="242"/>
      <c r="BT218" s="242" t="s">
        <v>694</v>
      </c>
      <c r="BU218" s="242"/>
      <c r="BV218" s="242"/>
      <c r="BW218" s="242"/>
      <c r="BX218" s="242"/>
      <c r="BY218" s="242"/>
      <c r="BZ218" s="242"/>
      <c r="CA218" s="242"/>
      <c r="CB218" s="242"/>
      <c r="CC218" s="242"/>
      <c r="CD218" s="242"/>
      <c r="CE218" s="242"/>
      <c r="CF218" s="242"/>
      <c r="CG218" s="242"/>
      <c r="CH218" s="242"/>
      <c r="CI218" s="242"/>
      <c r="CJ218" s="242"/>
      <c r="CK218" s="242"/>
      <c r="CL218" s="242"/>
      <c r="CM218" s="242"/>
      <c r="CN218" s="242"/>
      <c r="CO218" s="117"/>
      <c r="CP218" s="96"/>
    </row>
    <row r="219" spans="4:94" ht="14.25" customHeight="1" x14ac:dyDescent="0.35">
      <c r="D219" s="219" t="s">
        <v>90</v>
      </c>
      <c r="E219" s="219"/>
      <c r="F219" s="219"/>
      <c r="G219" s="219"/>
      <c r="H219" s="219"/>
      <c r="I219" s="219"/>
      <c r="J219" s="219"/>
      <c r="K219" s="219"/>
      <c r="L219" s="219"/>
      <c r="M219" s="219"/>
      <c r="N219" s="219"/>
      <c r="O219" s="219"/>
      <c r="P219" s="219"/>
      <c r="Q219" s="219"/>
      <c r="R219" s="219"/>
      <c r="S219" s="219"/>
      <c r="T219" s="219"/>
      <c r="U219" s="219"/>
      <c r="V219" s="219"/>
      <c r="W219" s="219"/>
      <c r="X219" s="219"/>
      <c r="Y219" s="219"/>
      <c r="Z219" s="219"/>
      <c r="AA219" s="219"/>
      <c r="AB219" s="219"/>
      <c r="AC219" s="219"/>
      <c r="AD219" s="219"/>
      <c r="AE219" s="219"/>
      <c r="AF219" s="219"/>
      <c r="AG219" s="219"/>
      <c r="AH219" s="219"/>
      <c r="AI219" s="219"/>
      <c r="AJ219" s="219"/>
      <c r="AK219" s="219"/>
      <c r="AL219" s="219"/>
      <c r="AM219" s="219"/>
      <c r="AN219" s="219"/>
      <c r="AO219" s="219"/>
      <c r="AP219" s="219"/>
      <c r="AQ219" s="219"/>
      <c r="AR219" s="219"/>
      <c r="AS219" s="219"/>
      <c r="AT219" s="219"/>
      <c r="AV219" s="242" t="s">
        <v>359</v>
      </c>
      <c r="AW219" s="242"/>
      <c r="AX219" s="242"/>
      <c r="AY219" s="242"/>
      <c r="AZ219" s="242"/>
      <c r="BA219" s="242"/>
      <c r="BB219" s="242"/>
      <c r="BC219" s="242"/>
      <c r="BD219" s="242"/>
      <c r="BE219" s="242"/>
      <c r="BF219" s="242">
        <v>2.2000000000000002</v>
      </c>
      <c r="BG219" s="242"/>
      <c r="BH219" s="242"/>
      <c r="BI219" s="242"/>
      <c r="BJ219" s="242"/>
      <c r="BK219" s="242"/>
      <c r="BL219" s="242"/>
      <c r="BM219" s="242"/>
      <c r="BN219" s="242"/>
      <c r="BO219" s="242"/>
      <c r="BP219" s="242"/>
      <c r="BQ219" s="242"/>
      <c r="BR219" s="242"/>
      <c r="BS219" s="242"/>
      <c r="BT219" s="242" t="s">
        <v>695</v>
      </c>
      <c r="BU219" s="242"/>
      <c r="BV219" s="242"/>
      <c r="BW219" s="242"/>
      <c r="BX219" s="242"/>
      <c r="BY219" s="242"/>
      <c r="BZ219" s="242"/>
      <c r="CA219" s="242"/>
      <c r="CB219" s="242"/>
      <c r="CC219" s="242"/>
      <c r="CD219" s="242"/>
      <c r="CE219" s="242"/>
      <c r="CF219" s="242"/>
      <c r="CG219" s="242"/>
      <c r="CH219" s="242"/>
      <c r="CI219" s="242"/>
      <c r="CJ219" s="242"/>
      <c r="CK219" s="242"/>
      <c r="CL219" s="242"/>
      <c r="CM219" s="242"/>
      <c r="CN219" s="242"/>
      <c r="CO219" s="117"/>
      <c r="CP219" s="96"/>
    </row>
    <row r="220" spans="4:94" ht="14.25" customHeight="1" x14ac:dyDescent="0.35">
      <c r="D220" s="220"/>
      <c r="E220" s="220"/>
      <c r="F220" s="220"/>
      <c r="G220" s="220"/>
      <c r="H220" s="220"/>
      <c r="I220" s="220"/>
      <c r="J220" s="220"/>
      <c r="K220" s="220"/>
      <c r="L220" s="220"/>
      <c r="M220" s="220"/>
      <c r="N220" s="220"/>
      <c r="O220" s="220"/>
      <c r="P220" s="220"/>
      <c r="Q220" s="220"/>
      <c r="R220" s="220"/>
      <c r="S220" s="220"/>
      <c r="T220" s="220"/>
      <c r="U220" s="220"/>
      <c r="V220" s="220"/>
      <c r="W220" s="220"/>
      <c r="X220" s="220"/>
      <c r="Y220" s="220"/>
      <c r="Z220" s="220"/>
      <c r="AA220" s="220"/>
      <c r="AB220" s="220"/>
      <c r="AC220" s="220"/>
      <c r="AD220" s="220"/>
      <c r="AE220" s="220"/>
      <c r="AF220" s="220"/>
      <c r="AG220" s="220"/>
      <c r="AH220" s="220"/>
      <c r="AI220" s="220"/>
      <c r="AJ220" s="220"/>
      <c r="AK220" s="220"/>
      <c r="AL220" s="220"/>
      <c r="AM220" s="220"/>
      <c r="AN220" s="220"/>
      <c r="AO220" s="220"/>
      <c r="AP220" s="220"/>
      <c r="AQ220" s="220"/>
      <c r="AR220" s="220"/>
      <c r="AS220" s="220"/>
      <c r="AT220" s="220"/>
      <c r="AV220" s="242" t="s">
        <v>1015</v>
      </c>
      <c r="AW220" s="242"/>
      <c r="AX220" s="242"/>
      <c r="AY220" s="242"/>
      <c r="AZ220" s="242"/>
      <c r="BA220" s="242"/>
      <c r="BB220" s="242"/>
      <c r="BC220" s="242"/>
      <c r="BD220" s="242"/>
      <c r="BE220" s="242"/>
      <c r="BF220" s="242">
        <v>1.25</v>
      </c>
      <c r="BG220" s="242"/>
      <c r="BH220" s="242"/>
      <c r="BI220" s="242"/>
      <c r="BJ220" s="242"/>
      <c r="BK220" s="242"/>
      <c r="BL220" s="242"/>
      <c r="BM220" s="242"/>
      <c r="BN220" s="242"/>
      <c r="BO220" s="242"/>
      <c r="BP220" s="242"/>
      <c r="BQ220" s="242"/>
      <c r="BR220" s="242"/>
      <c r="BS220" s="242"/>
      <c r="BT220" s="242" t="s">
        <v>362</v>
      </c>
      <c r="BU220" s="242"/>
      <c r="BV220" s="242"/>
      <c r="BW220" s="242"/>
      <c r="BX220" s="242"/>
      <c r="BY220" s="242"/>
      <c r="BZ220" s="242"/>
      <c r="CA220" s="242"/>
      <c r="CB220" s="242"/>
      <c r="CC220" s="242"/>
      <c r="CD220" s="242"/>
      <c r="CE220" s="242"/>
      <c r="CF220" s="242"/>
      <c r="CG220" s="242"/>
      <c r="CH220" s="242"/>
      <c r="CI220" s="242"/>
      <c r="CJ220" s="242"/>
      <c r="CK220" s="242"/>
      <c r="CL220" s="242"/>
      <c r="CM220" s="242"/>
      <c r="CN220" s="242"/>
      <c r="CO220" s="117"/>
      <c r="CP220" s="96"/>
    </row>
    <row r="221" spans="4:94" ht="14.25" customHeight="1" x14ac:dyDescent="0.35">
      <c r="D221" s="456" t="s">
        <v>46</v>
      </c>
      <c r="E221" s="458"/>
      <c r="F221" s="458"/>
      <c r="G221" s="458"/>
      <c r="H221" s="458"/>
      <c r="I221" s="458"/>
      <c r="J221" s="458"/>
      <c r="K221" s="458"/>
      <c r="L221" s="458"/>
      <c r="M221" s="458"/>
      <c r="N221" s="458"/>
      <c r="O221" s="458"/>
      <c r="P221" s="458"/>
      <c r="Q221" s="458"/>
      <c r="R221" s="458"/>
      <c r="S221" s="458"/>
      <c r="T221" s="458"/>
      <c r="U221" s="458"/>
      <c r="V221" s="458"/>
      <c r="W221" s="458"/>
      <c r="X221" s="458"/>
      <c r="Y221" s="458"/>
      <c r="Z221" s="458"/>
      <c r="AA221" s="458"/>
      <c r="AB221" s="458"/>
      <c r="AC221" s="458"/>
      <c r="AD221" s="458"/>
      <c r="AE221" s="458"/>
      <c r="AF221" s="458"/>
      <c r="AG221" s="458"/>
      <c r="AH221" s="458"/>
      <c r="AI221" s="458"/>
      <c r="AJ221" s="294" t="s">
        <v>48</v>
      </c>
      <c r="AK221" s="294"/>
      <c r="AL221" s="294"/>
      <c r="AM221" s="294"/>
      <c r="AN221" s="294"/>
      <c r="AO221" s="294"/>
      <c r="AP221" s="294"/>
      <c r="AQ221" s="294"/>
      <c r="AR221" s="294"/>
      <c r="AS221" s="294"/>
      <c r="AT221" s="294"/>
      <c r="AV221" s="242" t="s">
        <v>1015</v>
      </c>
      <c r="AW221" s="242"/>
      <c r="AX221" s="242"/>
      <c r="AY221" s="242"/>
      <c r="AZ221" s="242"/>
      <c r="BA221" s="242"/>
      <c r="BB221" s="242"/>
      <c r="BC221" s="242"/>
      <c r="BD221" s="242"/>
      <c r="BE221" s="242"/>
      <c r="BF221" s="242">
        <v>3.8</v>
      </c>
      <c r="BG221" s="242"/>
      <c r="BH221" s="242"/>
      <c r="BI221" s="242"/>
      <c r="BJ221" s="242"/>
      <c r="BK221" s="242"/>
      <c r="BL221" s="242"/>
      <c r="BM221" s="242"/>
      <c r="BN221" s="242"/>
      <c r="BO221" s="242"/>
      <c r="BP221" s="242"/>
      <c r="BQ221" s="242"/>
      <c r="BR221" s="242"/>
      <c r="BS221" s="242"/>
      <c r="BT221" s="242" t="s">
        <v>696</v>
      </c>
      <c r="BU221" s="242"/>
      <c r="BV221" s="242"/>
      <c r="BW221" s="242"/>
      <c r="BX221" s="242"/>
      <c r="BY221" s="242"/>
      <c r="BZ221" s="242"/>
      <c r="CA221" s="242"/>
      <c r="CB221" s="242"/>
      <c r="CC221" s="242"/>
      <c r="CD221" s="242"/>
      <c r="CE221" s="242"/>
      <c r="CF221" s="242"/>
      <c r="CG221" s="242"/>
      <c r="CH221" s="242"/>
      <c r="CI221" s="242"/>
      <c r="CJ221" s="242"/>
      <c r="CK221" s="242"/>
      <c r="CL221" s="242"/>
      <c r="CM221" s="242"/>
      <c r="CN221" s="242"/>
      <c r="CO221" s="117"/>
      <c r="CP221" s="96"/>
    </row>
    <row r="222" spans="4:94" ht="14.25" customHeight="1" x14ac:dyDescent="0.35">
      <c r="D222" s="457" t="s">
        <v>44</v>
      </c>
      <c r="E222" s="457"/>
      <c r="F222" s="457"/>
      <c r="G222" s="457"/>
      <c r="H222" s="457"/>
      <c r="I222" s="457"/>
      <c r="J222" s="457"/>
      <c r="K222" s="457"/>
      <c r="L222" s="457"/>
      <c r="M222" s="457"/>
      <c r="N222" s="457"/>
      <c r="O222" s="457"/>
      <c r="P222" s="457"/>
      <c r="Q222" s="457"/>
      <c r="R222" s="294" t="s">
        <v>47</v>
      </c>
      <c r="S222" s="294"/>
      <c r="T222" s="294"/>
      <c r="U222" s="294"/>
      <c r="V222" s="294"/>
      <c r="W222" s="294"/>
      <c r="X222" s="294"/>
      <c r="Y222" s="294"/>
      <c r="Z222" s="294"/>
      <c r="AA222" s="294"/>
      <c r="AB222" s="294"/>
      <c r="AC222" s="294"/>
      <c r="AD222" s="294"/>
      <c r="AE222" s="294"/>
      <c r="AF222" s="294"/>
      <c r="AG222" s="294"/>
      <c r="AH222" s="294"/>
      <c r="AI222" s="456"/>
      <c r="AJ222" s="294"/>
      <c r="AK222" s="294"/>
      <c r="AL222" s="294"/>
      <c r="AM222" s="294"/>
      <c r="AN222" s="294"/>
      <c r="AO222" s="294"/>
      <c r="AP222" s="294"/>
      <c r="AQ222" s="294"/>
      <c r="AR222" s="294"/>
      <c r="AS222" s="294"/>
      <c r="AT222" s="294"/>
      <c r="AV222" s="242"/>
      <c r="AW222" s="242"/>
      <c r="AX222" s="242"/>
      <c r="AY222" s="242"/>
      <c r="AZ222" s="242"/>
      <c r="BA222" s="242"/>
      <c r="BB222" s="242"/>
      <c r="BC222" s="242"/>
      <c r="BD222" s="242"/>
      <c r="BE222" s="242"/>
      <c r="BF222" s="242"/>
      <c r="BG222" s="242"/>
      <c r="BH222" s="242"/>
      <c r="BI222" s="242"/>
      <c r="BJ222" s="242"/>
      <c r="BK222" s="242"/>
      <c r="BL222" s="242"/>
      <c r="BM222" s="242"/>
      <c r="BN222" s="242"/>
      <c r="BO222" s="242"/>
      <c r="BP222" s="242"/>
      <c r="BQ222" s="242"/>
      <c r="BR222" s="242"/>
      <c r="BS222" s="242"/>
      <c r="BT222" s="242"/>
      <c r="BU222" s="242"/>
      <c r="BV222" s="242"/>
      <c r="BW222" s="242"/>
      <c r="BX222" s="242"/>
      <c r="BY222" s="242"/>
      <c r="BZ222" s="242"/>
      <c r="CA222" s="242"/>
      <c r="CB222" s="242"/>
      <c r="CC222" s="242"/>
      <c r="CD222" s="242"/>
      <c r="CE222" s="242"/>
      <c r="CF222" s="242"/>
      <c r="CG222" s="242"/>
      <c r="CH222" s="242"/>
      <c r="CI222" s="242"/>
      <c r="CJ222" s="242"/>
      <c r="CK222" s="242"/>
      <c r="CL222" s="242"/>
      <c r="CM222" s="242"/>
      <c r="CN222" s="242"/>
      <c r="CO222" s="117"/>
      <c r="CP222" s="96"/>
    </row>
    <row r="223" spans="4:94" ht="14.25" customHeight="1" x14ac:dyDescent="0.35">
      <c r="D223" s="457"/>
      <c r="E223" s="457"/>
      <c r="F223" s="457"/>
      <c r="G223" s="457"/>
      <c r="H223" s="457"/>
      <c r="I223" s="457"/>
      <c r="J223" s="457"/>
      <c r="K223" s="457"/>
      <c r="L223" s="457"/>
      <c r="M223" s="457"/>
      <c r="N223" s="457"/>
      <c r="O223" s="457"/>
      <c r="P223" s="457"/>
      <c r="Q223" s="457"/>
      <c r="R223" s="294"/>
      <c r="S223" s="294"/>
      <c r="T223" s="294"/>
      <c r="U223" s="294"/>
      <c r="V223" s="294"/>
      <c r="W223" s="294"/>
      <c r="X223" s="294"/>
      <c r="Y223" s="294"/>
      <c r="Z223" s="294"/>
      <c r="AA223" s="294"/>
      <c r="AB223" s="294"/>
      <c r="AC223" s="294"/>
      <c r="AD223" s="294"/>
      <c r="AE223" s="294"/>
      <c r="AF223" s="294"/>
      <c r="AG223" s="294"/>
      <c r="AH223" s="294"/>
      <c r="AI223" s="456"/>
      <c r="AJ223" s="294"/>
      <c r="AK223" s="294"/>
      <c r="AL223" s="294"/>
      <c r="AM223" s="294"/>
      <c r="AN223" s="294"/>
      <c r="AO223" s="294"/>
      <c r="AP223" s="294"/>
      <c r="AQ223" s="294"/>
      <c r="AR223" s="294"/>
      <c r="AS223" s="294"/>
      <c r="AT223" s="294"/>
      <c r="AV223" s="242"/>
      <c r="AW223" s="242"/>
      <c r="AX223" s="242"/>
      <c r="AY223" s="242"/>
      <c r="AZ223" s="242"/>
      <c r="BA223" s="242"/>
      <c r="BB223" s="242"/>
      <c r="BC223" s="242"/>
      <c r="BD223" s="242"/>
      <c r="BE223" s="242"/>
      <c r="BF223" s="242"/>
      <c r="BG223" s="242"/>
      <c r="BH223" s="242"/>
      <c r="BI223" s="242"/>
      <c r="BJ223" s="242"/>
      <c r="BK223" s="242"/>
      <c r="BL223" s="242"/>
      <c r="BM223" s="242"/>
      <c r="BN223" s="242"/>
      <c r="BO223" s="242"/>
      <c r="BP223" s="242"/>
      <c r="BQ223" s="242"/>
      <c r="BR223" s="242"/>
      <c r="BS223" s="242"/>
      <c r="BT223" s="242"/>
      <c r="BU223" s="242"/>
      <c r="BV223" s="242"/>
      <c r="BW223" s="242"/>
      <c r="BX223" s="242"/>
      <c r="BY223" s="242"/>
      <c r="BZ223" s="242"/>
      <c r="CA223" s="242"/>
      <c r="CB223" s="242"/>
      <c r="CC223" s="242"/>
      <c r="CD223" s="242"/>
      <c r="CE223" s="242"/>
      <c r="CF223" s="242"/>
      <c r="CG223" s="242"/>
      <c r="CH223" s="242"/>
      <c r="CI223" s="242"/>
      <c r="CJ223" s="242"/>
      <c r="CK223" s="242"/>
      <c r="CL223" s="242"/>
      <c r="CM223" s="242"/>
      <c r="CN223" s="242"/>
      <c r="CO223" s="117"/>
      <c r="CP223" s="96"/>
    </row>
    <row r="224" spans="4:94" ht="14.25" customHeight="1" x14ac:dyDescent="0.35">
      <c r="D224" s="384" t="s">
        <v>679</v>
      </c>
      <c r="E224" s="384"/>
      <c r="F224" s="384"/>
      <c r="G224" s="384"/>
      <c r="H224" s="384"/>
      <c r="I224" s="384"/>
      <c r="J224" s="384"/>
      <c r="K224" s="384"/>
      <c r="L224" s="384"/>
      <c r="M224" s="384"/>
      <c r="N224" s="384"/>
      <c r="O224" s="384"/>
      <c r="P224" s="384"/>
      <c r="Q224" s="384"/>
      <c r="R224" s="384" t="s">
        <v>680</v>
      </c>
      <c r="S224" s="384"/>
      <c r="T224" s="384"/>
      <c r="U224" s="384"/>
      <c r="V224" s="384"/>
      <c r="W224" s="384"/>
      <c r="X224" s="384"/>
      <c r="Y224" s="384"/>
      <c r="Z224" s="384"/>
      <c r="AA224" s="384"/>
      <c r="AB224" s="384"/>
      <c r="AC224" s="384"/>
      <c r="AD224" s="384"/>
      <c r="AE224" s="384"/>
      <c r="AF224" s="384"/>
      <c r="AG224" s="384"/>
      <c r="AH224" s="384"/>
      <c r="AI224" s="385"/>
      <c r="AJ224" s="384" t="s">
        <v>681</v>
      </c>
      <c r="AK224" s="384"/>
      <c r="AL224" s="384"/>
      <c r="AM224" s="384"/>
      <c r="AN224" s="384"/>
      <c r="AO224" s="384"/>
      <c r="AP224" s="384"/>
      <c r="AQ224" s="384"/>
      <c r="AR224" s="384"/>
      <c r="AS224" s="384"/>
      <c r="AT224" s="384"/>
      <c r="AV224" s="242"/>
      <c r="AW224" s="242"/>
      <c r="AX224" s="242"/>
      <c r="AY224" s="242"/>
      <c r="AZ224" s="242"/>
      <c r="BA224" s="242"/>
      <c r="BB224" s="242"/>
      <c r="BC224" s="242"/>
      <c r="BD224" s="242"/>
      <c r="BE224" s="242"/>
      <c r="BF224" s="242"/>
      <c r="BG224" s="242"/>
      <c r="BH224" s="242"/>
      <c r="BI224" s="242"/>
      <c r="BJ224" s="242"/>
      <c r="BK224" s="242"/>
      <c r="BL224" s="242"/>
      <c r="BM224" s="242"/>
      <c r="BN224" s="242"/>
      <c r="BO224" s="242"/>
      <c r="BP224" s="242"/>
      <c r="BQ224" s="242"/>
      <c r="BR224" s="242"/>
      <c r="BS224" s="242"/>
      <c r="BT224" s="242"/>
      <c r="BU224" s="242"/>
      <c r="BV224" s="242"/>
      <c r="BW224" s="242"/>
      <c r="BX224" s="242"/>
      <c r="BY224" s="242"/>
      <c r="BZ224" s="242"/>
      <c r="CA224" s="242"/>
      <c r="CB224" s="242"/>
      <c r="CC224" s="242"/>
      <c r="CD224" s="242"/>
      <c r="CE224" s="242"/>
      <c r="CF224" s="242"/>
      <c r="CG224" s="242"/>
      <c r="CH224" s="242"/>
      <c r="CI224" s="242"/>
      <c r="CJ224" s="242"/>
      <c r="CK224" s="242"/>
      <c r="CL224" s="242"/>
      <c r="CM224" s="242"/>
      <c r="CN224" s="242"/>
      <c r="CO224" s="117"/>
      <c r="CP224" s="96"/>
    </row>
    <row r="225" spans="4:94" ht="14.25" customHeight="1" x14ac:dyDescent="0.35">
      <c r="D225" s="384"/>
      <c r="E225" s="384"/>
      <c r="F225" s="384"/>
      <c r="G225" s="384"/>
      <c r="H225" s="384"/>
      <c r="I225" s="384"/>
      <c r="J225" s="384"/>
      <c r="K225" s="384"/>
      <c r="L225" s="384"/>
      <c r="M225" s="384"/>
      <c r="N225" s="384"/>
      <c r="O225" s="384"/>
      <c r="P225" s="384"/>
      <c r="Q225" s="384"/>
      <c r="R225" s="384"/>
      <c r="S225" s="384"/>
      <c r="T225" s="384"/>
      <c r="U225" s="384"/>
      <c r="V225" s="384"/>
      <c r="W225" s="384"/>
      <c r="X225" s="384"/>
      <c r="Y225" s="384"/>
      <c r="Z225" s="384"/>
      <c r="AA225" s="384"/>
      <c r="AB225" s="384"/>
      <c r="AC225" s="384"/>
      <c r="AD225" s="384"/>
      <c r="AE225" s="384"/>
      <c r="AF225" s="384"/>
      <c r="AG225" s="384"/>
      <c r="AH225" s="384"/>
      <c r="AI225" s="385"/>
      <c r="AJ225" s="384"/>
      <c r="AK225" s="384"/>
      <c r="AL225" s="384"/>
      <c r="AM225" s="384"/>
      <c r="AN225" s="384"/>
      <c r="AO225" s="384"/>
      <c r="AP225" s="384"/>
      <c r="AQ225" s="384"/>
      <c r="AR225" s="384"/>
      <c r="AS225" s="384"/>
      <c r="AT225" s="384"/>
      <c r="AV225" s="242"/>
      <c r="AW225" s="242"/>
      <c r="AX225" s="242"/>
      <c r="AY225" s="242"/>
      <c r="AZ225" s="242"/>
      <c r="BA225" s="242"/>
      <c r="BB225" s="242"/>
      <c r="BC225" s="242"/>
      <c r="BD225" s="242"/>
      <c r="BE225" s="242"/>
      <c r="BF225" s="242"/>
      <c r="BG225" s="242"/>
      <c r="BH225" s="242"/>
      <c r="BI225" s="242"/>
      <c r="BJ225" s="242"/>
      <c r="BK225" s="242"/>
      <c r="BL225" s="242"/>
      <c r="BM225" s="242"/>
      <c r="BN225" s="242"/>
      <c r="BO225" s="242"/>
      <c r="BP225" s="242"/>
      <c r="BQ225" s="242"/>
      <c r="BR225" s="242"/>
      <c r="BS225" s="242"/>
      <c r="BT225" s="242"/>
      <c r="BU225" s="242"/>
      <c r="BV225" s="242"/>
      <c r="BW225" s="242"/>
      <c r="BX225" s="242"/>
      <c r="BY225" s="242"/>
      <c r="BZ225" s="242"/>
      <c r="CA225" s="242"/>
      <c r="CB225" s="242"/>
      <c r="CC225" s="242"/>
      <c r="CD225" s="242"/>
      <c r="CE225" s="242"/>
      <c r="CF225" s="242"/>
      <c r="CG225" s="242"/>
      <c r="CH225" s="242"/>
      <c r="CI225" s="242"/>
      <c r="CJ225" s="242"/>
      <c r="CK225" s="242"/>
      <c r="CL225" s="242"/>
      <c r="CM225" s="242"/>
      <c r="CN225" s="242"/>
      <c r="CO225" s="117"/>
      <c r="CP225" s="96"/>
    </row>
    <row r="226" spans="4:94" ht="14.25" customHeight="1" x14ac:dyDescent="0.35">
      <c r="D226" s="384" t="s">
        <v>675</v>
      </c>
      <c r="E226" s="384"/>
      <c r="F226" s="384"/>
      <c r="G226" s="384"/>
      <c r="H226" s="384"/>
      <c r="I226" s="384"/>
      <c r="J226" s="384"/>
      <c r="K226" s="384"/>
      <c r="L226" s="384"/>
      <c r="M226" s="384"/>
      <c r="N226" s="384"/>
      <c r="O226" s="384"/>
      <c r="P226" s="384"/>
      <c r="Q226" s="384"/>
      <c r="R226" s="384" t="s">
        <v>680</v>
      </c>
      <c r="S226" s="384"/>
      <c r="T226" s="384"/>
      <c r="U226" s="384"/>
      <c r="V226" s="384"/>
      <c r="W226" s="384"/>
      <c r="X226" s="384"/>
      <c r="Y226" s="384"/>
      <c r="Z226" s="384"/>
      <c r="AA226" s="384"/>
      <c r="AB226" s="384"/>
      <c r="AC226" s="384"/>
      <c r="AD226" s="384"/>
      <c r="AE226" s="384"/>
      <c r="AF226" s="384"/>
      <c r="AG226" s="384"/>
      <c r="AH226" s="384"/>
      <c r="AI226" s="385"/>
      <c r="AJ226" s="384" t="s">
        <v>682</v>
      </c>
      <c r="AK226" s="384"/>
      <c r="AL226" s="384"/>
      <c r="AM226" s="384"/>
      <c r="AN226" s="384"/>
      <c r="AO226" s="384"/>
      <c r="AP226" s="384"/>
      <c r="AQ226" s="384"/>
      <c r="AR226" s="384"/>
      <c r="AS226" s="384"/>
      <c r="AT226" s="384"/>
      <c r="AV226" s="242"/>
      <c r="AW226" s="242"/>
      <c r="AX226" s="242"/>
      <c r="AY226" s="242"/>
      <c r="AZ226" s="242"/>
      <c r="BA226" s="242"/>
      <c r="BB226" s="242"/>
      <c r="BC226" s="242"/>
      <c r="BD226" s="242"/>
      <c r="BE226" s="242"/>
      <c r="BF226" s="242"/>
      <c r="BG226" s="242"/>
      <c r="BH226" s="242"/>
      <c r="BI226" s="242"/>
      <c r="BJ226" s="242"/>
      <c r="BK226" s="242"/>
      <c r="BL226" s="242"/>
      <c r="BM226" s="242"/>
      <c r="BN226" s="242"/>
      <c r="BO226" s="242"/>
      <c r="BP226" s="242"/>
      <c r="BQ226" s="242"/>
      <c r="BR226" s="242"/>
      <c r="BS226" s="242"/>
      <c r="BT226" s="242"/>
      <c r="BU226" s="242"/>
      <c r="BV226" s="242"/>
      <c r="BW226" s="242"/>
      <c r="BX226" s="242"/>
      <c r="BY226" s="242"/>
      <c r="BZ226" s="242"/>
      <c r="CA226" s="242"/>
      <c r="CB226" s="242"/>
      <c r="CC226" s="242"/>
      <c r="CD226" s="242"/>
      <c r="CE226" s="242"/>
      <c r="CF226" s="242"/>
      <c r="CG226" s="242"/>
      <c r="CH226" s="242"/>
      <c r="CI226" s="242"/>
      <c r="CJ226" s="242"/>
      <c r="CK226" s="242"/>
      <c r="CL226" s="242"/>
      <c r="CM226" s="242"/>
      <c r="CN226" s="242"/>
      <c r="CO226" s="117"/>
      <c r="CP226" s="96"/>
    </row>
    <row r="227" spans="4:94" ht="14.25" customHeight="1" x14ac:dyDescent="0.35">
      <c r="D227" s="384"/>
      <c r="E227" s="384"/>
      <c r="F227" s="384"/>
      <c r="G227" s="384"/>
      <c r="H227" s="384"/>
      <c r="I227" s="384"/>
      <c r="J227" s="384"/>
      <c r="K227" s="384"/>
      <c r="L227" s="384"/>
      <c r="M227" s="384"/>
      <c r="N227" s="384"/>
      <c r="O227" s="384"/>
      <c r="P227" s="384"/>
      <c r="Q227" s="384"/>
      <c r="R227" s="384"/>
      <c r="S227" s="384"/>
      <c r="T227" s="384"/>
      <c r="U227" s="384"/>
      <c r="V227" s="384"/>
      <c r="W227" s="384"/>
      <c r="X227" s="384"/>
      <c r="Y227" s="384"/>
      <c r="Z227" s="384"/>
      <c r="AA227" s="384"/>
      <c r="AB227" s="384"/>
      <c r="AC227" s="384"/>
      <c r="AD227" s="384"/>
      <c r="AE227" s="384"/>
      <c r="AF227" s="384"/>
      <c r="AG227" s="384"/>
      <c r="AH227" s="384"/>
      <c r="AI227" s="385"/>
      <c r="AJ227" s="384"/>
      <c r="AK227" s="384"/>
      <c r="AL227" s="384"/>
      <c r="AM227" s="384"/>
      <c r="AN227" s="384"/>
      <c r="AO227" s="384"/>
      <c r="AP227" s="384"/>
      <c r="AQ227" s="384"/>
      <c r="AR227" s="384"/>
      <c r="AS227" s="384"/>
      <c r="AT227" s="384"/>
      <c r="AV227" s="242"/>
      <c r="AW227" s="242"/>
      <c r="AX227" s="242"/>
      <c r="AY227" s="242"/>
      <c r="AZ227" s="242"/>
      <c r="BA227" s="242"/>
      <c r="BB227" s="242"/>
      <c r="BC227" s="242"/>
      <c r="BD227" s="242"/>
      <c r="BE227" s="242"/>
      <c r="BF227" s="242"/>
      <c r="BG227" s="242"/>
      <c r="BH227" s="242"/>
      <c r="BI227" s="242"/>
      <c r="BJ227" s="242"/>
      <c r="BK227" s="242"/>
      <c r="BL227" s="242"/>
      <c r="BM227" s="242"/>
      <c r="BN227" s="242"/>
      <c r="BO227" s="242"/>
      <c r="BP227" s="242"/>
      <c r="BQ227" s="242"/>
      <c r="BR227" s="242"/>
      <c r="BS227" s="242"/>
      <c r="BT227" s="242"/>
      <c r="BU227" s="242"/>
      <c r="BV227" s="242"/>
      <c r="BW227" s="242"/>
      <c r="BX227" s="242"/>
      <c r="BY227" s="242"/>
      <c r="BZ227" s="242"/>
      <c r="CA227" s="242"/>
      <c r="CB227" s="242"/>
      <c r="CC227" s="242"/>
      <c r="CD227" s="242"/>
      <c r="CE227" s="242"/>
      <c r="CF227" s="242"/>
      <c r="CG227" s="242"/>
      <c r="CH227" s="242"/>
      <c r="CI227" s="242"/>
      <c r="CJ227" s="242"/>
      <c r="CK227" s="242"/>
      <c r="CL227" s="242"/>
      <c r="CM227" s="242"/>
      <c r="CN227" s="242"/>
      <c r="CO227" s="117"/>
      <c r="CP227" s="96"/>
    </row>
    <row r="228" spans="4:94" ht="14.25" customHeight="1" x14ac:dyDescent="0.35">
      <c r="D228" s="384" t="s">
        <v>678</v>
      </c>
      <c r="E228" s="384"/>
      <c r="F228" s="384"/>
      <c r="G228" s="384"/>
      <c r="H228" s="384"/>
      <c r="I228" s="384"/>
      <c r="J228" s="384"/>
      <c r="K228" s="384"/>
      <c r="L228" s="384"/>
      <c r="M228" s="384"/>
      <c r="N228" s="384"/>
      <c r="O228" s="384"/>
      <c r="P228" s="384"/>
      <c r="Q228" s="384"/>
      <c r="R228" s="384" t="s">
        <v>683</v>
      </c>
      <c r="S228" s="384"/>
      <c r="T228" s="384"/>
      <c r="U228" s="384"/>
      <c r="V228" s="384"/>
      <c r="W228" s="384"/>
      <c r="X228" s="384"/>
      <c r="Y228" s="384"/>
      <c r="Z228" s="384"/>
      <c r="AA228" s="384"/>
      <c r="AB228" s="384"/>
      <c r="AC228" s="384"/>
      <c r="AD228" s="384"/>
      <c r="AE228" s="384"/>
      <c r="AF228" s="384"/>
      <c r="AG228" s="384"/>
      <c r="AH228" s="384"/>
      <c r="AI228" s="385"/>
      <c r="AJ228" s="384" t="s">
        <v>684</v>
      </c>
      <c r="AK228" s="384"/>
      <c r="AL228" s="384"/>
      <c r="AM228" s="384"/>
      <c r="AN228" s="384"/>
      <c r="AO228" s="384"/>
      <c r="AP228" s="384"/>
      <c r="AQ228" s="384"/>
      <c r="AR228" s="384"/>
      <c r="AS228" s="384"/>
      <c r="AT228" s="384"/>
      <c r="AV228" s="242"/>
      <c r="AW228" s="242"/>
      <c r="AX228" s="242"/>
      <c r="AY228" s="242"/>
      <c r="AZ228" s="242"/>
      <c r="BA228" s="242"/>
      <c r="BB228" s="242"/>
      <c r="BC228" s="242"/>
      <c r="BD228" s="242"/>
      <c r="BE228" s="242"/>
      <c r="BF228" s="242"/>
      <c r="BG228" s="242"/>
      <c r="BH228" s="242"/>
      <c r="BI228" s="242"/>
      <c r="BJ228" s="242"/>
      <c r="BK228" s="242"/>
      <c r="BL228" s="242"/>
      <c r="BM228" s="242"/>
      <c r="BN228" s="242"/>
      <c r="BO228" s="242"/>
      <c r="BP228" s="242"/>
      <c r="BQ228" s="242"/>
      <c r="BR228" s="242"/>
      <c r="BS228" s="242"/>
      <c r="BT228" s="242"/>
      <c r="BU228" s="242"/>
      <c r="BV228" s="242"/>
      <c r="BW228" s="242"/>
      <c r="BX228" s="242"/>
      <c r="BY228" s="242"/>
      <c r="BZ228" s="242"/>
      <c r="CA228" s="242"/>
      <c r="CB228" s="242"/>
      <c r="CC228" s="242"/>
      <c r="CD228" s="242"/>
      <c r="CE228" s="242"/>
      <c r="CF228" s="242"/>
      <c r="CG228" s="242"/>
      <c r="CH228" s="242"/>
      <c r="CI228" s="242"/>
      <c r="CJ228" s="242"/>
      <c r="CK228" s="242"/>
      <c r="CL228" s="242"/>
      <c r="CM228" s="242"/>
      <c r="CN228" s="242"/>
      <c r="CO228" s="117"/>
      <c r="CP228" s="96"/>
    </row>
    <row r="229" spans="4:94" ht="14.25" customHeight="1" x14ac:dyDescent="0.35">
      <c r="D229" s="384"/>
      <c r="E229" s="384"/>
      <c r="F229" s="384"/>
      <c r="G229" s="384"/>
      <c r="H229" s="384"/>
      <c r="I229" s="384"/>
      <c r="J229" s="384"/>
      <c r="K229" s="384"/>
      <c r="L229" s="384"/>
      <c r="M229" s="384"/>
      <c r="N229" s="384"/>
      <c r="O229" s="384"/>
      <c r="P229" s="384"/>
      <c r="Q229" s="384"/>
      <c r="R229" s="384"/>
      <c r="S229" s="384"/>
      <c r="T229" s="384"/>
      <c r="U229" s="384"/>
      <c r="V229" s="384"/>
      <c r="W229" s="384"/>
      <c r="X229" s="384"/>
      <c r="Y229" s="384"/>
      <c r="Z229" s="384"/>
      <c r="AA229" s="384"/>
      <c r="AB229" s="384"/>
      <c r="AC229" s="384"/>
      <c r="AD229" s="384"/>
      <c r="AE229" s="384"/>
      <c r="AF229" s="384"/>
      <c r="AG229" s="384"/>
      <c r="AH229" s="384"/>
      <c r="AI229" s="385"/>
      <c r="AJ229" s="384"/>
      <c r="AK229" s="384"/>
      <c r="AL229" s="384"/>
      <c r="AM229" s="384"/>
      <c r="AN229" s="384"/>
      <c r="AO229" s="384"/>
      <c r="AP229" s="384"/>
      <c r="AQ229" s="384"/>
      <c r="AR229" s="384"/>
      <c r="AS229" s="384"/>
      <c r="AT229" s="384"/>
      <c r="AV229" s="242"/>
      <c r="AW229" s="242"/>
      <c r="AX229" s="242"/>
      <c r="AY229" s="242"/>
      <c r="AZ229" s="242"/>
      <c r="BA229" s="242"/>
      <c r="BB229" s="242"/>
      <c r="BC229" s="242"/>
      <c r="BD229" s="242"/>
      <c r="BE229" s="242"/>
      <c r="BF229" s="242"/>
      <c r="BG229" s="242"/>
      <c r="BH229" s="242"/>
      <c r="BI229" s="242"/>
      <c r="BJ229" s="242"/>
      <c r="BK229" s="242"/>
      <c r="BL229" s="242"/>
      <c r="BM229" s="242"/>
      <c r="BN229" s="242"/>
      <c r="BO229" s="242"/>
      <c r="BP229" s="242"/>
      <c r="BQ229" s="242"/>
      <c r="BR229" s="242"/>
      <c r="BS229" s="242"/>
      <c r="BT229" s="242"/>
      <c r="BU229" s="242"/>
      <c r="BV229" s="242"/>
      <c r="BW229" s="242"/>
      <c r="BX229" s="242"/>
      <c r="BY229" s="242"/>
      <c r="BZ229" s="242"/>
      <c r="CA229" s="242"/>
      <c r="CB229" s="242"/>
      <c r="CC229" s="242"/>
      <c r="CD229" s="242"/>
      <c r="CE229" s="242"/>
      <c r="CF229" s="242"/>
      <c r="CG229" s="242"/>
      <c r="CH229" s="242"/>
      <c r="CI229" s="242"/>
      <c r="CJ229" s="242"/>
      <c r="CK229" s="242"/>
      <c r="CL229" s="242"/>
      <c r="CM229" s="242"/>
      <c r="CN229" s="242"/>
      <c r="CO229" s="117"/>
      <c r="CP229" s="96"/>
    </row>
    <row r="230" spans="4:94" ht="14.25" customHeight="1" x14ac:dyDescent="0.35">
      <c r="D230" s="57" t="s">
        <v>45</v>
      </c>
      <c r="E230" s="3"/>
      <c r="F230" s="57"/>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c r="AM230" s="57"/>
      <c r="AN230" s="57"/>
      <c r="AV230" s="57" t="s">
        <v>45</v>
      </c>
      <c r="AW230" s="57"/>
      <c r="AX230" s="57"/>
      <c r="AY230" s="57"/>
      <c r="AZ230" s="57"/>
      <c r="BA230" s="57"/>
      <c r="BB230" s="57"/>
      <c r="BC230" s="57"/>
      <c r="BD230" s="57"/>
      <c r="BE230" s="57"/>
      <c r="BF230" s="57"/>
      <c r="BG230" s="57"/>
      <c r="BH230" s="57"/>
      <c r="BI230" s="57"/>
      <c r="BJ230" s="57"/>
      <c r="BK230" s="57"/>
      <c r="BL230" s="57"/>
      <c r="BM230" s="57"/>
      <c r="BN230" s="57"/>
      <c r="BO230" s="57"/>
      <c r="BP230" s="57"/>
      <c r="BQ230" s="57"/>
      <c r="BR230" s="57"/>
      <c r="BS230" s="57"/>
      <c r="BT230" s="57"/>
      <c r="BU230" s="57"/>
      <c r="BV230" s="57"/>
      <c r="BW230" s="57"/>
      <c r="BX230" s="57"/>
      <c r="BY230" s="57"/>
      <c r="BZ230" s="57"/>
      <c r="CA230" s="57"/>
      <c r="CB230" s="57"/>
      <c r="CC230" s="57"/>
      <c r="CD230" s="57"/>
      <c r="CE230" s="57"/>
      <c r="CF230" s="57"/>
      <c r="CG230" s="57"/>
      <c r="CH230" s="57"/>
      <c r="CI230" s="57"/>
      <c r="CJ230" s="57"/>
      <c r="CK230" s="57"/>
      <c r="CL230" s="57"/>
      <c r="CM230" s="57"/>
      <c r="CN230" s="57"/>
      <c r="CO230" s="118"/>
      <c r="CP230" s="97"/>
    </row>
    <row r="231" spans="4:94" ht="14.25" customHeight="1" x14ac:dyDescent="0.35"/>
    <row r="232" spans="4:94" ht="14.25" customHeight="1" x14ac:dyDescent="0.35">
      <c r="D232" s="219" t="s">
        <v>92</v>
      </c>
      <c r="E232" s="219"/>
      <c r="F232" s="219"/>
      <c r="G232" s="219"/>
      <c r="H232" s="219"/>
      <c r="I232" s="219"/>
      <c r="J232" s="219"/>
      <c r="K232" s="219"/>
      <c r="L232" s="219"/>
      <c r="M232" s="219"/>
      <c r="N232" s="219"/>
      <c r="O232" s="219"/>
      <c r="P232" s="219"/>
      <c r="Q232" s="219"/>
      <c r="R232" s="219"/>
      <c r="S232" s="219"/>
      <c r="T232" s="219"/>
      <c r="U232" s="219"/>
      <c r="V232" s="219"/>
      <c r="W232" s="219"/>
      <c r="X232" s="219"/>
      <c r="Y232" s="219"/>
      <c r="Z232" s="219"/>
      <c r="AA232" s="219"/>
      <c r="AB232" s="219"/>
      <c r="AC232" s="219"/>
      <c r="AD232" s="219"/>
      <c r="AE232" s="219"/>
      <c r="AF232" s="219"/>
      <c r="AG232" s="219"/>
      <c r="AH232" s="219"/>
      <c r="AI232" s="219"/>
      <c r="AJ232" s="219"/>
      <c r="AK232" s="219"/>
      <c r="AL232" s="219"/>
      <c r="AM232" s="219"/>
      <c r="AN232" s="219"/>
      <c r="AO232" s="219"/>
      <c r="AP232" s="219"/>
      <c r="AQ232" s="219"/>
      <c r="AR232" s="219"/>
      <c r="AS232" s="219"/>
      <c r="AT232" s="219"/>
      <c r="AU232" s="9"/>
      <c r="AV232" s="219" t="s">
        <v>94</v>
      </c>
      <c r="AW232" s="219"/>
      <c r="AX232" s="219"/>
      <c r="AY232" s="219"/>
      <c r="AZ232" s="219"/>
      <c r="BA232" s="219"/>
      <c r="BB232" s="219"/>
      <c r="BC232" s="219"/>
      <c r="BD232" s="219"/>
      <c r="BE232" s="219"/>
      <c r="BF232" s="219"/>
      <c r="BG232" s="219"/>
      <c r="BH232" s="219"/>
      <c r="BI232" s="219"/>
      <c r="BJ232" s="219"/>
      <c r="BK232" s="219"/>
      <c r="BL232" s="219"/>
      <c r="BM232" s="219"/>
      <c r="BN232" s="219"/>
      <c r="BO232" s="219"/>
      <c r="BP232" s="219"/>
      <c r="BQ232" s="219"/>
      <c r="BR232" s="219"/>
      <c r="BS232" s="219"/>
      <c r="BT232" s="219"/>
      <c r="BU232" s="219"/>
      <c r="BV232" s="219"/>
      <c r="BW232" s="219"/>
      <c r="BX232" s="219"/>
      <c r="BY232" s="219"/>
      <c r="BZ232" s="219"/>
      <c r="CA232" s="219"/>
      <c r="CB232" s="219"/>
      <c r="CC232" s="219"/>
      <c r="CD232" s="219"/>
      <c r="CE232" s="219"/>
      <c r="CF232" s="219"/>
      <c r="CG232" s="219"/>
      <c r="CH232" s="219"/>
      <c r="CI232" s="219"/>
      <c r="CJ232" s="219"/>
      <c r="CK232" s="219"/>
      <c r="CL232" s="219"/>
      <c r="CM232" s="219"/>
      <c r="CN232" s="219"/>
    </row>
    <row r="233" spans="4:94" ht="14.25" customHeight="1" x14ac:dyDescent="0.35">
      <c r="D233" s="219"/>
      <c r="E233" s="219"/>
      <c r="F233" s="219"/>
      <c r="G233" s="219"/>
      <c r="H233" s="219"/>
      <c r="I233" s="219"/>
      <c r="J233" s="219"/>
      <c r="K233" s="219"/>
      <c r="L233" s="219"/>
      <c r="M233" s="219"/>
      <c r="N233" s="219"/>
      <c r="O233" s="219"/>
      <c r="P233" s="219"/>
      <c r="Q233" s="219"/>
      <c r="R233" s="219"/>
      <c r="S233" s="219"/>
      <c r="T233" s="219"/>
      <c r="U233" s="219"/>
      <c r="V233" s="219"/>
      <c r="W233" s="219"/>
      <c r="X233" s="219"/>
      <c r="Y233" s="219"/>
      <c r="Z233" s="219"/>
      <c r="AA233" s="219"/>
      <c r="AB233" s="219"/>
      <c r="AC233" s="219"/>
      <c r="AD233" s="219"/>
      <c r="AE233" s="219"/>
      <c r="AF233" s="219"/>
      <c r="AG233" s="219"/>
      <c r="AH233" s="219"/>
      <c r="AI233" s="219"/>
      <c r="AJ233" s="219"/>
      <c r="AK233" s="219"/>
      <c r="AL233" s="219"/>
      <c r="AM233" s="219"/>
      <c r="AN233" s="219"/>
      <c r="AO233" s="219"/>
      <c r="AP233" s="219"/>
      <c r="AQ233" s="219"/>
      <c r="AR233" s="219"/>
      <c r="AS233" s="219"/>
      <c r="AT233" s="219"/>
      <c r="AU233" s="9"/>
      <c r="AV233" s="219"/>
      <c r="AW233" s="219"/>
      <c r="AX233" s="219"/>
      <c r="AY233" s="219"/>
      <c r="AZ233" s="219"/>
      <c r="BA233" s="219"/>
      <c r="BB233" s="219"/>
      <c r="BC233" s="219"/>
      <c r="BD233" s="219"/>
      <c r="BE233" s="219"/>
      <c r="BF233" s="219"/>
      <c r="BG233" s="219"/>
      <c r="BH233" s="219"/>
      <c r="BI233" s="219"/>
      <c r="BJ233" s="219"/>
      <c r="BK233" s="219"/>
      <c r="BL233" s="219"/>
      <c r="BM233" s="219"/>
      <c r="BN233" s="219"/>
      <c r="BO233" s="219"/>
      <c r="BP233" s="219"/>
      <c r="BQ233" s="219"/>
      <c r="BR233" s="219"/>
      <c r="BS233" s="219"/>
      <c r="BT233" s="219"/>
      <c r="BU233" s="219"/>
      <c r="BV233" s="219"/>
      <c r="BW233" s="219"/>
      <c r="BX233" s="219"/>
      <c r="BY233" s="219"/>
      <c r="BZ233" s="219"/>
      <c r="CA233" s="219"/>
      <c r="CB233" s="219"/>
      <c r="CC233" s="219"/>
      <c r="CD233" s="219"/>
      <c r="CE233" s="219"/>
      <c r="CF233" s="219"/>
      <c r="CG233" s="219"/>
      <c r="CH233" s="219"/>
      <c r="CI233" s="219"/>
      <c r="CJ233" s="219"/>
      <c r="CK233" s="219"/>
      <c r="CL233" s="219"/>
      <c r="CM233" s="219"/>
      <c r="CN233" s="219"/>
    </row>
    <row r="234" spans="4:94" ht="14.25" customHeight="1" x14ac:dyDescent="0.35">
      <c r="D234" s="294" t="s">
        <v>52</v>
      </c>
      <c r="E234" s="294"/>
      <c r="F234" s="294"/>
      <c r="G234" s="294"/>
      <c r="H234" s="294"/>
      <c r="I234" s="294"/>
      <c r="J234" s="294"/>
      <c r="K234" s="294"/>
      <c r="L234" s="294"/>
      <c r="M234" s="294"/>
      <c r="N234" s="294"/>
      <c r="O234" s="294"/>
      <c r="P234" s="294"/>
      <c r="Q234" s="294"/>
      <c r="R234" s="294"/>
      <c r="S234" s="294"/>
      <c r="T234" s="294"/>
      <c r="U234" s="294"/>
      <c r="V234" s="294"/>
      <c r="W234" s="294"/>
      <c r="X234" s="294"/>
      <c r="Y234" s="294"/>
      <c r="Z234" s="294"/>
      <c r="AA234" s="294"/>
      <c r="AB234" s="294"/>
      <c r="AC234" s="294"/>
      <c r="AD234" s="294"/>
      <c r="AE234" s="294" t="s">
        <v>51</v>
      </c>
      <c r="AF234" s="294"/>
      <c r="AG234" s="294"/>
      <c r="AH234" s="294"/>
      <c r="AI234" s="294"/>
      <c r="AJ234" s="294"/>
      <c r="AK234" s="294"/>
      <c r="AL234" s="294"/>
      <c r="AM234" s="294"/>
      <c r="AN234" s="294"/>
      <c r="AO234" s="294"/>
      <c r="AP234" s="294"/>
      <c r="AQ234" s="294"/>
      <c r="AR234" s="294"/>
      <c r="AS234" s="294"/>
      <c r="AT234" s="294"/>
      <c r="AV234" s="288" t="s">
        <v>73</v>
      </c>
      <c r="AW234" s="288"/>
      <c r="AX234" s="288"/>
      <c r="AY234" s="288"/>
      <c r="AZ234" s="288"/>
      <c r="BA234" s="288"/>
      <c r="BB234" s="288"/>
      <c r="BC234" s="288"/>
      <c r="BD234" s="288"/>
      <c r="BE234" s="288"/>
      <c r="BF234" s="288"/>
      <c r="BG234" s="288"/>
      <c r="BH234" s="288"/>
      <c r="BI234" s="288"/>
      <c r="BJ234" s="288"/>
      <c r="BK234" s="288"/>
      <c r="BL234" s="288"/>
      <c r="BM234" s="288" t="s">
        <v>76</v>
      </c>
      <c r="BN234" s="288"/>
      <c r="BO234" s="288"/>
      <c r="BP234" s="288"/>
      <c r="BQ234" s="288"/>
      <c r="BR234" s="288"/>
      <c r="BS234" s="288"/>
      <c r="BT234" s="288"/>
      <c r="BU234" s="288"/>
      <c r="BV234" s="288"/>
      <c r="BW234" s="288"/>
      <c r="BX234" s="288" t="s">
        <v>78</v>
      </c>
      <c r="BY234" s="288"/>
      <c r="BZ234" s="288"/>
      <c r="CA234" s="288"/>
      <c r="CB234" s="288"/>
      <c r="CC234" s="288"/>
      <c r="CD234" s="288"/>
      <c r="CE234" s="288"/>
      <c r="CF234" s="288"/>
      <c r="CG234" s="288"/>
      <c r="CH234" s="288"/>
      <c r="CI234" s="288"/>
      <c r="CJ234" s="288"/>
      <c r="CK234" s="288"/>
      <c r="CL234" s="288"/>
      <c r="CM234" s="288"/>
      <c r="CN234" s="288"/>
      <c r="CO234" s="119"/>
    </row>
    <row r="235" spans="4:94" ht="14.25" customHeight="1" x14ac:dyDescent="0.35">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c r="Z235" s="294"/>
      <c r="AA235" s="294"/>
      <c r="AB235" s="294"/>
      <c r="AC235" s="294"/>
      <c r="AD235" s="294"/>
      <c r="AE235" s="294"/>
      <c r="AF235" s="294"/>
      <c r="AG235" s="294"/>
      <c r="AH235" s="294"/>
      <c r="AI235" s="294"/>
      <c r="AJ235" s="294"/>
      <c r="AK235" s="294"/>
      <c r="AL235" s="294"/>
      <c r="AM235" s="294"/>
      <c r="AN235" s="294"/>
      <c r="AO235" s="294"/>
      <c r="AP235" s="294"/>
      <c r="AQ235" s="294"/>
      <c r="AR235" s="294"/>
      <c r="AS235" s="294"/>
      <c r="AT235" s="294"/>
      <c r="AV235" s="294" t="s">
        <v>74</v>
      </c>
      <c r="AW235" s="294"/>
      <c r="AX235" s="294"/>
      <c r="AY235" s="294"/>
      <c r="AZ235" s="294"/>
      <c r="BA235" s="294"/>
      <c r="BB235" s="294"/>
      <c r="BC235" s="294"/>
      <c r="BD235" s="294"/>
      <c r="BE235" s="294"/>
      <c r="BF235" s="294"/>
      <c r="BG235" s="288" t="s">
        <v>75</v>
      </c>
      <c r="BH235" s="288"/>
      <c r="BI235" s="288"/>
      <c r="BJ235" s="288"/>
      <c r="BK235" s="288"/>
      <c r="BL235" s="288"/>
      <c r="BM235" s="329" t="s">
        <v>77</v>
      </c>
      <c r="BN235" s="330"/>
      <c r="BO235" s="330"/>
      <c r="BP235" s="330"/>
      <c r="BQ235" s="330"/>
      <c r="BR235" s="330"/>
      <c r="BS235" s="330"/>
      <c r="BT235" s="330"/>
      <c r="BU235" s="330"/>
      <c r="BV235" s="330"/>
      <c r="BW235" s="330"/>
      <c r="BX235" s="288" t="s">
        <v>79</v>
      </c>
      <c r="BY235" s="288"/>
      <c r="BZ235" s="288"/>
      <c r="CA235" s="288"/>
      <c r="CB235" s="288"/>
      <c r="CC235" s="288"/>
      <c r="CD235" s="288"/>
      <c r="CE235" s="294" t="s">
        <v>80</v>
      </c>
      <c r="CF235" s="294"/>
      <c r="CG235" s="294"/>
      <c r="CH235" s="294"/>
      <c r="CI235" s="294"/>
      <c r="CJ235" s="294"/>
      <c r="CK235" s="294"/>
      <c r="CL235" s="294"/>
      <c r="CM235" s="294"/>
      <c r="CN235" s="294"/>
      <c r="CO235" s="120"/>
    </row>
    <row r="236" spans="4:94" ht="14.25" customHeight="1" x14ac:dyDescent="0.35">
      <c r="D236" s="242" t="s">
        <v>1039</v>
      </c>
      <c r="E236" s="242"/>
      <c r="F236" s="242"/>
      <c r="G236" s="242"/>
      <c r="H236" s="242"/>
      <c r="I236" s="242"/>
      <c r="J236" s="242"/>
      <c r="K236" s="242"/>
      <c r="L236" s="242"/>
      <c r="M236" s="242"/>
      <c r="N236" s="242"/>
      <c r="O236" s="242"/>
      <c r="P236" s="242"/>
      <c r="Q236" s="242"/>
      <c r="R236" s="242"/>
      <c r="S236" s="242"/>
      <c r="T236" s="242"/>
      <c r="U236" s="242"/>
      <c r="V236" s="242"/>
      <c r="W236" s="242"/>
      <c r="X236" s="242"/>
      <c r="Y236" s="242"/>
      <c r="Z236" s="242"/>
      <c r="AA236" s="242"/>
      <c r="AB236" s="242"/>
      <c r="AC236" s="242"/>
      <c r="AD236" s="242"/>
      <c r="AE236" s="265" t="s">
        <v>1040</v>
      </c>
      <c r="AF236" s="265"/>
      <c r="AG236" s="265"/>
      <c r="AH236" s="265"/>
      <c r="AI236" s="265"/>
      <c r="AJ236" s="265"/>
      <c r="AK236" s="265"/>
      <c r="AL236" s="265"/>
      <c r="AM236" s="265"/>
      <c r="AN236" s="265"/>
      <c r="AO236" s="265"/>
      <c r="AP236" s="265"/>
      <c r="AQ236" s="265"/>
      <c r="AR236" s="265"/>
      <c r="AS236" s="265"/>
      <c r="AT236" s="265"/>
      <c r="AV236" s="294"/>
      <c r="AW236" s="294"/>
      <c r="AX236" s="294"/>
      <c r="AY236" s="294"/>
      <c r="AZ236" s="294"/>
      <c r="BA236" s="294"/>
      <c r="BB236" s="294"/>
      <c r="BC236" s="294"/>
      <c r="BD236" s="294"/>
      <c r="BE236" s="294"/>
      <c r="BF236" s="294"/>
      <c r="BG236" s="288"/>
      <c r="BH236" s="288"/>
      <c r="BI236" s="288"/>
      <c r="BJ236" s="288"/>
      <c r="BK236" s="288"/>
      <c r="BL236" s="288"/>
      <c r="BM236" s="335"/>
      <c r="BN236" s="336"/>
      <c r="BO236" s="336"/>
      <c r="BP236" s="336"/>
      <c r="BQ236" s="336"/>
      <c r="BR236" s="336"/>
      <c r="BS236" s="336"/>
      <c r="BT236" s="336"/>
      <c r="BU236" s="336"/>
      <c r="BV236" s="336"/>
      <c r="BW236" s="336"/>
      <c r="BX236" s="288"/>
      <c r="BY236" s="288"/>
      <c r="BZ236" s="288"/>
      <c r="CA236" s="288"/>
      <c r="CB236" s="288"/>
      <c r="CC236" s="288"/>
      <c r="CD236" s="288"/>
      <c r="CE236" s="294"/>
      <c r="CF236" s="294"/>
      <c r="CG236" s="294"/>
      <c r="CH236" s="294"/>
      <c r="CI236" s="294"/>
      <c r="CJ236" s="294"/>
      <c r="CK236" s="294"/>
      <c r="CL236" s="294"/>
      <c r="CM236" s="294"/>
      <c r="CN236" s="294"/>
      <c r="CO236" s="120"/>
    </row>
    <row r="237" spans="4:94" ht="14.25" customHeight="1" x14ac:dyDescent="0.35">
      <c r="D237" s="242" t="s">
        <v>1041</v>
      </c>
      <c r="E237" s="242"/>
      <c r="F237" s="242"/>
      <c r="G237" s="242"/>
      <c r="H237" s="242"/>
      <c r="I237" s="242"/>
      <c r="J237" s="242"/>
      <c r="K237" s="242"/>
      <c r="L237" s="242"/>
      <c r="M237" s="242"/>
      <c r="N237" s="242"/>
      <c r="O237" s="242"/>
      <c r="P237" s="242"/>
      <c r="Q237" s="242"/>
      <c r="R237" s="242"/>
      <c r="S237" s="242"/>
      <c r="T237" s="242"/>
      <c r="U237" s="242"/>
      <c r="V237" s="242"/>
      <c r="W237" s="242"/>
      <c r="X237" s="242"/>
      <c r="Y237" s="242"/>
      <c r="Z237" s="242"/>
      <c r="AA237" s="242"/>
      <c r="AB237" s="242"/>
      <c r="AC237" s="242"/>
      <c r="AD237" s="242"/>
      <c r="AE237" s="265" t="s">
        <v>1042</v>
      </c>
      <c r="AF237" s="265"/>
      <c r="AG237" s="265"/>
      <c r="AH237" s="265"/>
      <c r="AI237" s="265"/>
      <c r="AJ237" s="265"/>
      <c r="AK237" s="265"/>
      <c r="AL237" s="265"/>
      <c r="AM237" s="265"/>
      <c r="AN237" s="265"/>
      <c r="AO237" s="265"/>
      <c r="AP237" s="265"/>
      <c r="AQ237" s="265"/>
      <c r="AR237" s="265"/>
      <c r="AS237" s="265"/>
      <c r="AT237" s="265"/>
      <c r="AV237" s="347"/>
      <c r="AW237" s="347"/>
      <c r="AX237" s="347"/>
      <c r="AY237" s="347"/>
      <c r="AZ237" s="347"/>
      <c r="BA237" s="347"/>
      <c r="BB237" s="347"/>
      <c r="BC237" s="347"/>
      <c r="BD237" s="347"/>
      <c r="BE237" s="347"/>
      <c r="BF237" s="347"/>
      <c r="BG237" s="347"/>
      <c r="BH237" s="347"/>
      <c r="BI237" s="347"/>
      <c r="BJ237" s="347"/>
      <c r="BK237" s="347"/>
      <c r="BL237" s="347"/>
      <c r="BM237" s="387"/>
      <c r="BN237" s="388"/>
      <c r="BO237" s="388"/>
      <c r="BP237" s="388"/>
      <c r="BQ237" s="388"/>
      <c r="BR237" s="388"/>
      <c r="BS237" s="388"/>
      <c r="BT237" s="388"/>
      <c r="BU237" s="388"/>
      <c r="BV237" s="388"/>
      <c r="BW237" s="388"/>
      <c r="BX237" s="347"/>
      <c r="BY237" s="347"/>
      <c r="BZ237" s="347"/>
      <c r="CA237" s="347"/>
      <c r="CB237" s="347"/>
      <c r="CC237" s="347"/>
      <c r="CD237" s="347"/>
      <c r="CE237" s="347"/>
      <c r="CF237" s="347"/>
      <c r="CG237" s="347"/>
      <c r="CH237" s="347"/>
      <c r="CI237" s="347"/>
      <c r="CJ237" s="347"/>
      <c r="CK237" s="347"/>
      <c r="CL237" s="347"/>
      <c r="CM237" s="347"/>
      <c r="CN237" s="347"/>
      <c r="CO237" s="121"/>
    </row>
    <row r="238" spans="4:94" ht="14.25" customHeight="1" x14ac:dyDescent="0.35">
      <c r="D238" s="242" t="s">
        <v>1043</v>
      </c>
      <c r="E238" s="242"/>
      <c r="F238" s="242"/>
      <c r="G238" s="242"/>
      <c r="H238" s="242"/>
      <c r="I238" s="242"/>
      <c r="J238" s="242"/>
      <c r="K238" s="242"/>
      <c r="L238" s="242"/>
      <c r="M238" s="242"/>
      <c r="N238" s="242"/>
      <c r="O238" s="242"/>
      <c r="P238" s="242"/>
      <c r="Q238" s="242"/>
      <c r="R238" s="242"/>
      <c r="S238" s="242"/>
      <c r="T238" s="242"/>
      <c r="U238" s="242"/>
      <c r="V238" s="242"/>
      <c r="W238" s="242"/>
      <c r="X238" s="242"/>
      <c r="Y238" s="242"/>
      <c r="Z238" s="242"/>
      <c r="AA238" s="242"/>
      <c r="AB238" s="242"/>
      <c r="AC238" s="242"/>
      <c r="AD238" s="242"/>
      <c r="AE238" s="265" t="s">
        <v>1042</v>
      </c>
      <c r="AF238" s="265"/>
      <c r="AG238" s="265"/>
      <c r="AH238" s="265"/>
      <c r="AI238" s="265"/>
      <c r="AJ238" s="265"/>
      <c r="AK238" s="265"/>
      <c r="AL238" s="265"/>
      <c r="AM238" s="265"/>
      <c r="AN238" s="265"/>
      <c r="AO238" s="265"/>
      <c r="AP238" s="265"/>
      <c r="AQ238" s="265"/>
      <c r="AR238" s="265"/>
      <c r="AS238" s="265"/>
      <c r="AT238" s="265"/>
      <c r="AV238" s="347"/>
      <c r="AW238" s="347"/>
      <c r="AX238" s="347"/>
      <c r="AY238" s="347"/>
      <c r="AZ238" s="347"/>
      <c r="BA238" s="347"/>
      <c r="BB238" s="347"/>
      <c r="BC238" s="347"/>
      <c r="BD238" s="347"/>
      <c r="BE238" s="347"/>
      <c r="BF238" s="347"/>
      <c r="BG238" s="347"/>
      <c r="BH238" s="347"/>
      <c r="BI238" s="347"/>
      <c r="BJ238" s="347"/>
      <c r="BK238" s="347"/>
      <c r="BL238" s="347"/>
      <c r="BM238" s="389"/>
      <c r="BN238" s="390"/>
      <c r="BO238" s="390"/>
      <c r="BP238" s="390"/>
      <c r="BQ238" s="390"/>
      <c r="BR238" s="390"/>
      <c r="BS238" s="390"/>
      <c r="BT238" s="390"/>
      <c r="BU238" s="390"/>
      <c r="BV238" s="390"/>
      <c r="BW238" s="390"/>
      <c r="BX238" s="347"/>
      <c r="BY238" s="347"/>
      <c r="BZ238" s="347"/>
      <c r="CA238" s="347"/>
      <c r="CB238" s="347"/>
      <c r="CC238" s="347"/>
      <c r="CD238" s="347"/>
      <c r="CE238" s="347"/>
      <c r="CF238" s="347"/>
      <c r="CG238" s="347"/>
      <c r="CH238" s="347"/>
      <c r="CI238" s="347"/>
      <c r="CJ238" s="347"/>
      <c r="CK238" s="347"/>
      <c r="CL238" s="347"/>
      <c r="CM238" s="347"/>
      <c r="CN238" s="347"/>
      <c r="CO238" s="121"/>
    </row>
    <row r="239" spans="4:94" ht="14.25" customHeight="1" x14ac:dyDescent="0.35">
      <c r="D239" s="242" t="s">
        <v>1044</v>
      </c>
      <c r="E239" s="242"/>
      <c r="F239" s="242"/>
      <c r="G239" s="242"/>
      <c r="H239" s="242"/>
      <c r="I239" s="242"/>
      <c r="J239" s="242"/>
      <c r="K239" s="242"/>
      <c r="L239" s="242"/>
      <c r="M239" s="242"/>
      <c r="N239" s="242"/>
      <c r="O239" s="242"/>
      <c r="P239" s="242"/>
      <c r="Q239" s="242"/>
      <c r="R239" s="242"/>
      <c r="S239" s="242"/>
      <c r="T239" s="242"/>
      <c r="U239" s="242"/>
      <c r="V239" s="242"/>
      <c r="W239" s="242"/>
      <c r="X239" s="242"/>
      <c r="Y239" s="242"/>
      <c r="Z239" s="242"/>
      <c r="AA239" s="242"/>
      <c r="AB239" s="242"/>
      <c r="AC239" s="242"/>
      <c r="AD239" s="242"/>
      <c r="AE239" s="265" t="s">
        <v>1042</v>
      </c>
      <c r="AF239" s="265"/>
      <c r="AG239" s="265"/>
      <c r="AH239" s="265"/>
      <c r="AI239" s="265"/>
      <c r="AJ239" s="265"/>
      <c r="AK239" s="265"/>
      <c r="AL239" s="265"/>
      <c r="AM239" s="265"/>
      <c r="AN239" s="265"/>
      <c r="AO239" s="265"/>
      <c r="AP239" s="265"/>
      <c r="AQ239" s="265"/>
      <c r="AR239" s="265"/>
      <c r="AS239" s="265"/>
      <c r="AT239" s="265"/>
      <c r="AV239" s="347"/>
      <c r="AW239" s="347"/>
      <c r="AX239" s="347"/>
      <c r="AY239" s="347"/>
      <c r="AZ239" s="347"/>
      <c r="BA239" s="347"/>
      <c r="BB239" s="347"/>
      <c r="BC239" s="347"/>
      <c r="BD239" s="347"/>
      <c r="BE239" s="347"/>
      <c r="BF239" s="347"/>
      <c r="BG239" s="347"/>
      <c r="BH239" s="347"/>
      <c r="BI239" s="347"/>
      <c r="BJ239" s="347"/>
      <c r="BK239" s="347"/>
      <c r="BL239" s="347"/>
      <c r="BM239" s="389"/>
      <c r="BN239" s="390"/>
      <c r="BO239" s="390"/>
      <c r="BP239" s="390"/>
      <c r="BQ239" s="390"/>
      <c r="BR239" s="390"/>
      <c r="BS239" s="390"/>
      <c r="BT239" s="390"/>
      <c r="BU239" s="390"/>
      <c r="BV239" s="390"/>
      <c r="BW239" s="390"/>
      <c r="BX239" s="347"/>
      <c r="BY239" s="347"/>
      <c r="BZ239" s="347"/>
      <c r="CA239" s="347"/>
      <c r="CB239" s="347"/>
      <c r="CC239" s="347"/>
      <c r="CD239" s="347"/>
      <c r="CE239" s="347"/>
      <c r="CF239" s="347"/>
      <c r="CG239" s="347"/>
      <c r="CH239" s="347"/>
      <c r="CI239" s="347"/>
      <c r="CJ239" s="347"/>
      <c r="CK239" s="347"/>
      <c r="CL239" s="347"/>
      <c r="CM239" s="347"/>
      <c r="CN239" s="347"/>
      <c r="CO239" s="121"/>
    </row>
    <row r="240" spans="4:94" ht="14.25" customHeight="1" x14ac:dyDescent="0.35">
      <c r="D240" s="242" t="s">
        <v>1045</v>
      </c>
      <c r="E240" s="242"/>
      <c r="F240" s="242"/>
      <c r="G240" s="242"/>
      <c r="H240" s="242"/>
      <c r="I240" s="242"/>
      <c r="J240" s="242"/>
      <c r="K240" s="242"/>
      <c r="L240" s="242"/>
      <c r="M240" s="242"/>
      <c r="N240" s="242"/>
      <c r="O240" s="242"/>
      <c r="P240" s="242"/>
      <c r="Q240" s="242"/>
      <c r="R240" s="242"/>
      <c r="S240" s="242"/>
      <c r="T240" s="242"/>
      <c r="U240" s="242"/>
      <c r="V240" s="242"/>
      <c r="W240" s="242"/>
      <c r="X240" s="242"/>
      <c r="Y240" s="242"/>
      <c r="Z240" s="242"/>
      <c r="AA240" s="242"/>
      <c r="AB240" s="242"/>
      <c r="AC240" s="242"/>
      <c r="AD240" s="242"/>
      <c r="AE240" s="265" t="s">
        <v>1042</v>
      </c>
      <c r="AF240" s="265"/>
      <c r="AG240" s="265"/>
      <c r="AH240" s="265"/>
      <c r="AI240" s="265"/>
      <c r="AJ240" s="265"/>
      <c r="AK240" s="265"/>
      <c r="AL240" s="265"/>
      <c r="AM240" s="265"/>
      <c r="AN240" s="265"/>
      <c r="AO240" s="265"/>
      <c r="AP240" s="265"/>
      <c r="AQ240" s="265"/>
      <c r="AR240" s="265"/>
      <c r="AS240" s="265"/>
      <c r="AT240" s="265"/>
      <c r="AV240" s="347"/>
      <c r="AW240" s="347"/>
      <c r="AX240" s="347"/>
      <c r="AY240" s="347"/>
      <c r="AZ240" s="347"/>
      <c r="BA240" s="347"/>
      <c r="BB240" s="347"/>
      <c r="BC240" s="347"/>
      <c r="BD240" s="347"/>
      <c r="BE240" s="347"/>
      <c r="BF240" s="347"/>
      <c r="BG240" s="347"/>
      <c r="BH240" s="347"/>
      <c r="BI240" s="347"/>
      <c r="BJ240" s="347"/>
      <c r="BK240" s="347"/>
      <c r="BL240" s="347"/>
      <c r="BM240" s="389"/>
      <c r="BN240" s="390"/>
      <c r="BO240" s="390"/>
      <c r="BP240" s="390"/>
      <c r="BQ240" s="390"/>
      <c r="BR240" s="390"/>
      <c r="BS240" s="390"/>
      <c r="BT240" s="390"/>
      <c r="BU240" s="390"/>
      <c r="BV240" s="390"/>
      <c r="BW240" s="390"/>
      <c r="BX240" s="347"/>
      <c r="BY240" s="347"/>
      <c r="BZ240" s="347"/>
      <c r="CA240" s="347"/>
      <c r="CB240" s="347"/>
      <c r="CC240" s="347"/>
      <c r="CD240" s="347"/>
      <c r="CE240" s="347"/>
      <c r="CF240" s="347"/>
      <c r="CG240" s="347"/>
      <c r="CH240" s="347"/>
      <c r="CI240" s="347"/>
      <c r="CJ240" s="347"/>
      <c r="CK240" s="347"/>
      <c r="CL240" s="347"/>
      <c r="CM240" s="347"/>
      <c r="CN240" s="347"/>
      <c r="CO240" s="121"/>
    </row>
    <row r="241" spans="4:94" ht="14.25" customHeight="1" x14ac:dyDescent="0.35">
      <c r="D241" s="242" t="s">
        <v>1046</v>
      </c>
      <c r="E241" s="242"/>
      <c r="F241" s="242"/>
      <c r="G241" s="242"/>
      <c r="H241" s="242"/>
      <c r="I241" s="242"/>
      <c r="J241" s="242"/>
      <c r="K241" s="242"/>
      <c r="L241" s="242"/>
      <c r="M241" s="242"/>
      <c r="N241" s="242"/>
      <c r="O241" s="242"/>
      <c r="P241" s="242"/>
      <c r="Q241" s="242"/>
      <c r="R241" s="242"/>
      <c r="S241" s="242"/>
      <c r="T241" s="242"/>
      <c r="U241" s="242"/>
      <c r="V241" s="242"/>
      <c r="W241" s="242"/>
      <c r="X241" s="242"/>
      <c r="Y241" s="242"/>
      <c r="Z241" s="242"/>
      <c r="AA241" s="242"/>
      <c r="AB241" s="242"/>
      <c r="AC241" s="242"/>
      <c r="AD241" s="242"/>
      <c r="AE241" s="265" t="s">
        <v>1042</v>
      </c>
      <c r="AF241" s="265"/>
      <c r="AG241" s="265"/>
      <c r="AH241" s="265"/>
      <c r="AI241" s="265"/>
      <c r="AJ241" s="265"/>
      <c r="AK241" s="265"/>
      <c r="AL241" s="265"/>
      <c r="AM241" s="265"/>
      <c r="AN241" s="265"/>
      <c r="AO241" s="265"/>
      <c r="AP241" s="265"/>
      <c r="AQ241" s="265"/>
      <c r="AR241" s="265"/>
      <c r="AS241" s="265"/>
      <c r="AT241" s="265"/>
      <c r="AV241" s="347"/>
      <c r="AW241" s="347"/>
      <c r="AX241" s="347"/>
      <c r="AY241" s="347"/>
      <c r="AZ241" s="347"/>
      <c r="BA241" s="347"/>
      <c r="BB241" s="347"/>
      <c r="BC241" s="347"/>
      <c r="BD241" s="347"/>
      <c r="BE241" s="347"/>
      <c r="BF241" s="347"/>
      <c r="BG241" s="347"/>
      <c r="BH241" s="347"/>
      <c r="BI241" s="347"/>
      <c r="BJ241" s="347"/>
      <c r="BK241" s="347"/>
      <c r="BL241" s="347"/>
      <c r="BM241" s="389"/>
      <c r="BN241" s="390"/>
      <c r="BO241" s="390"/>
      <c r="BP241" s="390"/>
      <c r="BQ241" s="390"/>
      <c r="BR241" s="390"/>
      <c r="BS241" s="390"/>
      <c r="BT241" s="390"/>
      <c r="BU241" s="390"/>
      <c r="BV241" s="390"/>
      <c r="BW241" s="390"/>
      <c r="BX241" s="347"/>
      <c r="BY241" s="347"/>
      <c r="BZ241" s="347"/>
      <c r="CA241" s="347"/>
      <c r="CB241" s="347"/>
      <c r="CC241" s="347"/>
      <c r="CD241" s="347"/>
      <c r="CE241" s="347"/>
      <c r="CF241" s="347"/>
      <c r="CG241" s="347"/>
      <c r="CH241" s="347"/>
      <c r="CI241" s="347"/>
      <c r="CJ241" s="347"/>
      <c r="CK241" s="347"/>
      <c r="CL241" s="347"/>
      <c r="CM241" s="347"/>
      <c r="CN241" s="347"/>
      <c r="CO241" s="121"/>
    </row>
    <row r="242" spans="4:94" ht="14.25" customHeight="1" x14ac:dyDescent="0.35">
      <c r="D242" s="242" t="s">
        <v>1047</v>
      </c>
      <c r="E242" s="242"/>
      <c r="F242" s="242"/>
      <c r="G242" s="242"/>
      <c r="H242" s="242"/>
      <c r="I242" s="242"/>
      <c r="J242" s="242"/>
      <c r="K242" s="242"/>
      <c r="L242" s="242"/>
      <c r="M242" s="242"/>
      <c r="N242" s="242"/>
      <c r="O242" s="242"/>
      <c r="P242" s="242"/>
      <c r="Q242" s="242"/>
      <c r="R242" s="242"/>
      <c r="S242" s="242"/>
      <c r="T242" s="242"/>
      <c r="U242" s="242"/>
      <c r="V242" s="242"/>
      <c r="W242" s="242"/>
      <c r="X242" s="242"/>
      <c r="Y242" s="242"/>
      <c r="Z242" s="242"/>
      <c r="AA242" s="242"/>
      <c r="AB242" s="242"/>
      <c r="AC242" s="242"/>
      <c r="AD242" s="242"/>
      <c r="AE242" s="265" t="s">
        <v>1042</v>
      </c>
      <c r="AF242" s="265"/>
      <c r="AG242" s="265"/>
      <c r="AH242" s="265"/>
      <c r="AI242" s="265"/>
      <c r="AJ242" s="265"/>
      <c r="AK242" s="265"/>
      <c r="AL242" s="265"/>
      <c r="AM242" s="265"/>
      <c r="AN242" s="265"/>
      <c r="AO242" s="265"/>
      <c r="AP242" s="265"/>
      <c r="AQ242" s="265"/>
      <c r="AR242" s="265"/>
      <c r="AS242" s="265"/>
      <c r="AT242" s="265"/>
      <c r="AV242" s="347"/>
      <c r="AW242" s="347"/>
      <c r="AX242" s="347"/>
      <c r="AY242" s="347"/>
      <c r="AZ242" s="347"/>
      <c r="BA242" s="347"/>
      <c r="BB242" s="347"/>
      <c r="BC242" s="347"/>
      <c r="BD242" s="347"/>
      <c r="BE242" s="347"/>
      <c r="BF242" s="347"/>
      <c r="BG242" s="347"/>
      <c r="BH242" s="347"/>
      <c r="BI242" s="347"/>
      <c r="BJ242" s="347"/>
      <c r="BK242" s="347"/>
      <c r="BL242" s="347"/>
      <c r="BM242" s="389"/>
      <c r="BN242" s="390"/>
      <c r="BO242" s="390"/>
      <c r="BP242" s="390"/>
      <c r="BQ242" s="390"/>
      <c r="BR242" s="390"/>
      <c r="BS242" s="390"/>
      <c r="BT242" s="390"/>
      <c r="BU242" s="390"/>
      <c r="BV242" s="390"/>
      <c r="BW242" s="390"/>
      <c r="BX242" s="347"/>
      <c r="BY242" s="347"/>
      <c r="BZ242" s="347"/>
      <c r="CA242" s="347"/>
      <c r="CB242" s="347"/>
      <c r="CC242" s="347"/>
      <c r="CD242" s="347"/>
      <c r="CE242" s="347"/>
      <c r="CF242" s="347"/>
      <c r="CG242" s="347"/>
      <c r="CH242" s="347"/>
      <c r="CI242" s="347"/>
      <c r="CJ242" s="347"/>
      <c r="CK242" s="347"/>
      <c r="CL242" s="347"/>
      <c r="CM242" s="347"/>
      <c r="CN242" s="347"/>
      <c r="CO242" s="121"/>
    </row>
    <row r="243" spans="4:94" ht="14.25" customHeight="1" x14ac:dyDescent="0.35">
      <c r="D243" s="242"/>
      <c r="E243" s="242"/>
      <c r="F243" s="242"/>
      <c r="G243" s="242"/>
      <c r="H243" s="242"/>
      <c r="I243" s="242"/>
      <c r="J243" s="242"/>
      <c r="K243" s="242"/>
      <c r="L243" s="242"/>
      <c r="M243" s="242"/>
      <c r="N243" s="242"/>
      <c r="O243" s="242"/>
      <c r="P243" s="242"/>
      <c r="Q243" s="242"/>
      <c r="R243" s="242"/>
      <c r="S243" s="242"/>
      <c r="T243" s="242"/>
      <c r="U243" s="242"/>
      <c r="V243" s="242"/>
      <c r="W243" s="242"/>
      <c r="X243" s="242"/>
      <c r="Y243" s="242"/>
      <c r="Z243" s="242"/>
      <c r="AA243" s="242"/>
      <c r="AB243" s="242"/>
      <c r="AC243" s="242"/>
      <c r="AD243" s="242"/>
      <c r="AE243" s="265"/>
      <c r="AF243" s="265"/>
      <c r="AG243" s="265"/>
      <c r="AH243" s="265"/>
      <c r="AI243" s="265"/>
      <c r="AJ243" s="265"/>
      <c r="AK243" s="265"/>
      <c r="AL243" s="265"/>
      <c r="AM243" s="265"/>
      <c r="AN243" s="265"/>
      <c r="AO243" s="265"/>
      <c r="AP243" s="265"/>
      <c r="AQ243" s="265"/>
      <c r="AR243" s="265"/>
      <c r="AS243" s="265"/>
      <c r="AT243" s="265"/>
      <c r="AV243" s="347"/>
      <c r="AW243" s="347"/>
      <c r="AX243" s="347"/>
      <c r="AY243" s="347"/>
      <c r="AZ243" s="347"/>
      <c r="BA243" s="347"/>
      <c r="BB243" s="347"/>
      <c r="BC243" s="347"/>
      <c r="BD243" s="347"/>
      <c r="BE243" s="347"/>
      <c r="BF243" s="347"/>
      <c r="BG243" s="347"/>
      <c r="BH243" s="347"/>
      <c r="BI243" s="347"/>
      <c r="BJ243" s="347"/>
      <c r="BK243" s="347"/>
      <c r="BL243" s="347"/>
      <c r="BM243" s="391"/>
      <c r="BN243" s="392"/>
      <c r="BO243" s="392"/>
      <c r="BP243" s="392"/>
      <c r="BQ243" s="392"/>
      <c r="BR243" s="392"/>
      <c r="BS243" s="392"/>
      <c r="BT243" s="392"/>
      <c r="BU243" s="392"/>
      <c r="BV243" s="392"/>
      <c r="BW243" s="392"/>
      <c r="BX243" s="347"/>
      <c r="BY243" s="347"/>
      <c r="BZ243" s="347"/>
      <c r="CA243" s="347"/>
      <c r="CB243" s="347"/>
      <c r="CC243" s="347"/>
      <c r="CD243" s="347"/>
      <c r="CE243" s="347"/>
      <c r="CF243" s="347"/>
      <c r="CG243" s="347"/>
      <c r="CH243" s="347"/>
      <c r="CI243" s="347"/>
      <c r="CJ243" s="347"/>
      <c r="CK243" s="347"/>
      <c r="CL243" s="347"/>
      <c r="CM243" s="347"/>
      <c r="CN243" s="347"/>
      <c r="CO243" s="121"/>
    </row>
    <row r="244" spans="4:94" ht="14.25" customHeight="1" x14ac:dyDescent="0.35">
      <c r="D244" s="54" t="s">
        <v>342</v>
      </c>
      <c r="E244" s="58"/>
      <c r="F244" s="58"/>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5"/>
      <c r="AH244" s="55"/>
      <c r="AI244" s="55"/>
      <c r="AJ244" s="55"/>
      <c r="AK244" s="55"/>
      <c r="AL244" s="55"/>
      <c r="AM244" s="55"/>
      <c r="AN244" s="55"/>
      <c r="AO244" s="55"/>
      <c r="AP244" s="55"/>
      <c r="AV244" s="54" t="s">
        <v>343</v>
      </c>
      <c r="AW244" s="57"/>
      <c r="AX244" s="57"/>
      <c r="AY244" s="57"/>
      <c r="AZ244" s="57"/>
      <c r="BA244" s="57"/>
      <c r="BB244" s="57"/>
      <c r="BC244" s="57"/>
      <c r="BD244" s="57"/>
      <c r="BE244" s="57"/>
      <c r="BF244" s="57"/>
      <c r="BG244" s="57"/>
      <c r="BH244" s="57"/>
      <c r="BI244" s="57"/>
      <c r="BJ244" s="57"/>
      <c r="BK244" s="57"/>
      <c r="BL244" s="57"/>
      <c r="BM244" s="57"/>
      <c r="BN244" s="57"/>
      <c r="BO244" s="57"/>
      <c r="BP244" s="57"/>
      <c r="BQ244" s="57"/>
      <c r="BR244" s="57"/>
      <c r="BS244" s="57"/>
      <c r="BT244" s="57"/>
      <c r="BU244" s="57"/>
      <c r="BV244" s="57"/>
      <c r="BW244" s="57"/>
      <c r="BX244" s="57"/>
      <c r="BY244" s="57"/>
      <c r="BZ244" s="57"/>
      <c r="CA244" s="57"/>
      <c r="CB244" s="57"/>
      <c r="CC244" s="57"/>
      <c r="CD244" s="57"/>
      <c r="CE244" s="57"/>
      <c r="CF244" s="57"/>
      <c r="CG244" s="57"/>
      <c r="CH244" s="57"/>
      <c r="CI244" s="57"/>
      <c r="CJ244" s="57"/>
      <c r="CK244" s="57"/>
      <c r="CL244" s="57"/>
      <c r="CM244" s="57"/>
      <c r="CN244" s="57"/>
      <c r="CO244" s="122"/>
      <c r="CP244" s="98"/>
    </row>
    <row r="245" spans="4:94" ht="14.25" customHeight="1" x14ac:dyDescent="0.35"/>
    <row r="246" spans="4:94" ht="14.25" customHeight="1" x14ac:dyDescent="0.35">
      <c r="D246" s="219" t="s">
        <v>93</v>
      </c>
      <c r="E246" s="219"/>
      <c r="F246" s="219"/>
      <c r="G246" s="219"/>
      <c r="H246" s="219"/>
      <c r="I246" s="219"/>
      <c r="J246" s="219"/>
      <c r="K246" s="219"/>
      <c r="L246" s="219"/>
      <c r="M246" s="219"/>
      <c r="N246" s="219"/>
      <c r="O246" s="219"/>
      <c r="P246" s="219"/>
      <c r="Q246" s="219"/>
      <c r="R246" s="219"/>
      <c r="S246" s="219"/>
      <c r="T246" s="219"/>
      <c r="U246" s="219"/>
      <c r="V246" s="219"/>
      <c r="W246" s="219"/>
      <c r="X246" s="219"/>
      <c r="Y246" s="219"/>
      <c r="Z246" s="219"/>
      <c r="AA246" s="219"/>
      <c r="AB246" s="219"/>
      <c r="AC246" s="219"/>
      <c r="AD246" s="219"/>
      <c r="AE246" s="219"/>
      <c r="AF246" s="219"/>
      <c r="AG246" s="219"/>
      <c r="AH246" s="219"/>
      <c r="AI246" s="219"/>
      <c r="AJ246" s="219"/>
      <c r="AK246" s="219"/>
      <c r="AL246" s="219"/>
      <c r="AM246" s="219"/>
      <c r="AN246" s="219"/>
      <c r="AO246" s="219"/>
      <c r="AP246" s="219"/>
      <c r="AQ246" s="219"/>
      <c r="AR246" s="219"/>
      <c r="AS246" s="219"/>
      <c r="AT246" s="219"/>
      <c r="AU246" s="9"/>
      <c r="AV246" s="219" t="s">
        <v>344</v>
      </c>
      <c r="AW246" s="219"/>
      <c r="AX246" s="219"/>
      <c r="AY246" s="219"/>
      <c r="AZ246" s="219"/>
      <c r="BA246" s="219"/>
      <c r="BB246" s="219"/>
      <c r="BC246" s="219"/>
      <c r="BD246" s="219"/>
      <c r="BE246" s="219"/>
      <c r="BF246" s="219"/>
      <c r="BG246" s="219"/>
      <c r="BH246" s="219"/>
      <c r="BI246" s="219"/>
      <c r="BJ246" s="219"/>
      <c r="BK246" s="219"/>
      <c r="BL246" s="219"/>
      <c r="BM246" s="219"/>
      <c r="BN246" s="219"/>
      <c r="BO246" s="219"/>
      <c r="BP246" s="219"/>
      <c r="BQ246" s="219"/>
      <c r="BR246" s="219"/>
      <c r="BS246" s="219"/>
      <c r="BT246" s="219"/>
      <c r="BU246" s="219"/>
      <c r="BV246" s="219"/>
      <c r="BW246" s="219"/>
      <c r="BX246" s="219"/>
      <c r="BY246" s="219"/>
      <c r="BZ246" s="219"/>
      <c r="CA246" s="219"/>
      <c r="CB246" s="219"/>
      <c r="CC246" s="219"/>
      <c r="CD246" s="219"/>
      <c r="CE246" s="219"/>
      <c r="CF246" s="219"/>
      <c r="CG246" s="219"/>
      <c r="CH246" s="219"/>
      <c r="CI246" s="219"/>
      <c r="CJ246" s="219"/>
      <c r="CK246" s="219"/>
      <c r="CL246" s="219"/>
      <c r="CM246" s="219"/>
      <c r="CN246" s="219"/>
    </row>
    <row r="247" spans="4:94" ht="14.25" customHeight="1" x14ac:dyDescent="0.35">
      <c r="D247" s="219"/>
      <c r="E247" s="219"/>
      <c r="F247" s="219"/>
      <c r="G247" s="219"/>
      <c r="H247" s="219"/>
      <c r="I247" s="219"/>
      <c r="J247" s="219"/>
      <c r="K247" s="219"/>
      <c r="L247" s="219"/>
      <c r="M247" s="219"/>
      <c r="N247" s="219"/>
      <c r="O247" s="219"/>
      <c r="P247" s="219"/>
      <c r="Q247" s="219"/>
      <c r="R247" s="219"/>
      <c r="S247" s="219"/>
      <c r="T247" s="219"/>
      <c r="U247" s="219"/>
      <c r="V247" s="219"/>
      <c r="W247" s="219"/>
      <c r="X247" s="219"/>
      <c r="Y247" s="219"/>
      <c r="Z247" s="219"/>
      <c r="AA247" s="219"/>
      <c r="AB247" s="219"/>
      <c r="AC247" s="219"/>
      <c r="AD247" s="219"/>
      <c r="AE247" s="219"/>
      <c r="AF247" s="219"/>
      <c r="AG247" s="219"/>
      <c r="AH247" s="219"/>
      <c r="AI247" s="219"/>
      <c r="AJ247" s="219"/>
      <c r="AK247" s="219"/>
      <c r="AL247" s="219"/>
      <c r="AM247" s="219"/>
      <c r="AN247" s="219"/>
      <c r="AO247" s="219"/>
      <c r="AP247" s="219"/>
      <c r="AQ247" s="219"/>
      <c r="AR247" s="219"/>
      <c r="AS247" s="219"/>
      <c r="AT247" s="219"/>
      <c r="AU247" s="14"/>
      <c r="AV247" s="219"/>
      <c r="AW247" s="219"/>
      <c r="AX247" s="219"/>
      <c r="AY247" s="219"/>
      <c r="AZ247" s="219"/>
      <c r="BA247" s="219"/>
      <c r="BB247" s="219"/>
      <c r="BC247" s="219"/>
      <c r="BD247" s="219"/>
      <c r="BE247" s="219"/>
      <c r="BF247" s="219"/>
      <c r="BG247" s="219"/>
      <c r="BH247" s="219"/>
      <c r="BI247" s="219"/>
      <c r="BJ247" s="219"/>
      <c r="BK247" s="219"/>
      <c r="BL247" s="219"/>
      <c r="BM247" s="219"/>
      <c r="BN247" s="219"/>
      <c r="BO247" s="219"/>
      <c r="BP247" s="219"/>
      <c r="BQ247" s="219"/>
      <c r="BR247" s="219"/>
      <c r="BS247" s="219"/>
      <c r="BT247" s="219"/>
      <c r="BU247" s="219"/>
      <c r="BV247" s="219"/>
      <c r="BW247" s="219"/>
      <c r="BX247" s="219"/>
      <c r="BY247" s="219"/>
      <c r="BZ247" s="219"/>
      <c r="CA247" s="219"/>
      <c r="CB247" s="219"/>
      <c r="CC247" s="219"/>
      <c r="CD247" s="219"/>
      <c r="CE247" s="219"/>
      <c r="CF247" s="219"/>
      <c r="CG247" s="219"/>
      <c r="CH247" s="219"/>
      <c r="CI247" s="219"/>
      <c r="CJ247" s="219"/>
      <c r="CK247" s="219"/>
      <c r="CL247" s="219"/>
      <c r="CM247" s="219"/>
      <c r="CN247" s="219"/>
    </row>
    <row r="248" spans="4:94" ht="14.25" customHeight="1" x14ac:dyDescent="0.35">
      <c r="D248" s="232" t="s">
        <v>72</v>
      </c>
      <c r="E248" s="232"/>
      <c r="F248" s="232"/>
      <c r="G248" s="232"/>
      <c r="H248" s="232"/>
      <c r="I248" s="232"/>
      <c r="J248" s="232"/>
      <c r="K248" s="232"/>
      <c r="L248" s="232"/>
      <c r="M248" s="232"/>
      <c r="N248" s="232"/>
      <c r="O248" s="232"/>
      <c r="P248" s="232"/>
      <c r="Q248" s="232"/>
      <c r="R248" s="232"/>
      <c r="S248" s="232"/>
      <c r="T248" s="232"/>
      <c r="U248" s="232"/>
      <c r="V248" s="232"/>
      <c r="W248" s="232"/>
      <c r="X248" s="232" t="s">
        <v>53</v>
      </c>
      <c r="Y248" s="232"/>
      <c r="Z248" s="232"/>
      <c r="AA248" s="232"/>
      <c r="AB248" s="232"/>
      <c r="AC248" s="232"/>
      <c r="AD248" s="232"/>
      <c r="AE248" s="232"/>
      <c r="AF248" s="232"/>
      <c r="AG248" s="232"/>
      <c r="AH248" s="232"/>
      <c r="AI248" s="232"/>
      <c r="AJ248" s="232"/>
      <c r="AK248" s="232"/>
      <c r="AL248" s="232"/>
      <c r="AM248" s="232"/>
      <c r="AN248" s="232"/>
      <c r="AO248" s="232"/>
      <c r="AP248" s="371" t="s">
        <v>98</v>
      </c>
      <c r="AQ248" s="371"/>
      <c r="AR248" s="371"/>
      <c r="AS248" s="371"/>
      <c r="AT248" s="371"/>
      <c r="AU248" s="6"/>
      <c r="AV248" s="288" t="s">
        <v>81</v>
      </c>
      <c r="AW248" s="288"/>
      <c r="AX248" s="288"/>
      <c r="AY248" s="288"/>
      <c r="AZ248" s="288"/>
      <c r="BA248" s="288"/>
      <c r="BB248" s="288"/>
      <c r="BC248" s="288"/>
      <c r="BD248" s="288"/>
      <c r="BE248" s="288"/>
      <c r="BF248" s="288"/>
      <c r="BG248" s="288" t="s">
        <v>82</v>
      </c>
      <c r="BH248" s="288"/>
      <c r="BI248" s="288"/>
      <c r="BJ248" s="288"/>
      <c r="BK248" s="288"/>
      <c r="BL248" s="288"/>
      <c r="BM248" s="288"/>
      <c r="BN248" s="288"/>
      <c r="BO248" s="288"/>
      <c r="BP248" s="288"/>
      <c r="BQ248" s="288"/>
      <c r="BR248" s="288" t="s">
        <v>83</v>
      </c>
      <c r="BS248" s="288"/>
      <c r="BT248" s="288"/>
      <c r="BU248" s="288"/>
      <c r="BV248" s="288"/>
      <c r="BW248" s="288"/>
      <c r="BX248" s="288"/>
      <c r="BY248" s="288"/>
      <c r="BZ248" s="288"/>
      <c r="CA248" s="288"/>
      <c r="CB248" s="288"/>
      <c r="CC248" s="294" t="s">
        <v>84</v>
      </c>
      <c r="CD248" s="294"/>
      <c r="CE248" s="294"/>
      <c r="CF248" s="294"/>
      <c r="CG248" s="294"/>
      <c r="CH248" s="294"/>
      <c r="CI248" s="294"/>
      <c r="CJ248" s="294"/>
      <c r="CK248" s="294"/>
      <c r="CL248" s="294"/>
      <c r="CM248" s="294"/>
      <c r="CN248" s="294"/>
    </row>
    <row r="249" spans="4:94" ht="14.25" customHeight="1" x14ac:dyDescent="0.35">
      <c r="D249" s="232"/>
      <c r="E249" s="232"/>
      <c r="F249" s="232"/>
      <c r="G249" s="232"/>
      <c r="H249" s="232"/>
      <c r="I249" s="232"/>
      <c r="J249" s="232"/>
      <c r="K249" s="232"/>
      <c r="L249" s="232"/>
      <c r="M249" s="232"/>
      <c r="N249" s="232"/>
      <c r="O249" s="232"/>
      <c r="P249" s="232"/>
      <c r="Q249" s="232"/>
      <c r="R249" s="232"/>
      <c r="S249" s="232"/>
      <c r="T249" s="232"/>
      <c r="U249" s="232"/>
      <c r="V249" s="232"/>
      <c r="W249" s="232"/>
      <c r="X249" s="232"/>
      <c r="Y249" s="232"/>
      <c r="Z249" s="232"/>
      <c r="AA249" s="232"/>
      <c r="AB249" s="232"/>
      <c r="AC249" s="232"/>
      <c r="AD249" s="232"/>
      <c r="AE249" s="232"/>
      <c r="AF249" s="232"/>
      <c r="AG249" s="232"/>
      <c r="AH249" s="232"/>
      <c r="AI249" s="232"/>
      <c r="AJ249" s="232"/>
      <c r="AK249" s="232"/>
      <c r="AL249" s="232"/>
      <c r="AM249" s="232"/>
      <c r="AN249" s="232"/>
      <c r="AO249" s="232"/>
      <c r="AP249" s="371"/>
      <c r="AQ249" s="371"/>
      <c r="AR249" s="371"/>
      <c r="AS249" s="371"/>
      <c r="AT249" s="371"/>
      <c r="AU249" s="6"/>
      <c r="AV249" s="288"/>
      <c r="AW249" s="288"/>
      <c r="AX249" s="288"/>
      <c r="AY249" s="288"/>
      <c r="AZ249" s="288"/>
      <c r="BA249" s="288"/>
      <c r="BB249" s="288"/>
      <c r="BC249" s="288"/>
      <c r="BD249" s="288"/>
      <c r="BE249" s="288"/>
      <c r="BF249" s="288"/>
      <c r="BG249" s="288"/>
      <c r="BH249" s="288"/>
      <c r="BI249" s="288"/>
      <c r="BJ249" s="288"/>
      <c r="BK249" s="288"/>
      <c r="BL249" s="288"/>
      <c r="BM249" s="288"/>
      <c r="BN249" s="288"/>
      <c r="BO249" s="288"/>
      <c r="BP249" s="288"/>
      <c r="BQ249" s="288"/>
      <c r="BR249" s="288"/>
      <c r="BS249" s="288"/>
      <c r="BT249" s="288"/>
      <c r="BU249" s="288"/>
      <c r="BV249" s="288"/>
      <c r="BW249" s="288"/>
      <c r="BX249" s="288"/>
      <c r="BY249" s="288"/>
      <c r="BZ249" s="288"/>
      <c r="CA249" s="288"/>
      <c r="CB249" s="288"/>
      <c r="CC249" s="294"/>
      <c r="CD249" s="294"/>
      <c r="CE249" s="294"/>
      <c r="CF249" s="294"/>
      <c r="CG249" s="294"/>
      <c r="CH249" s="294"/>
      <c r="CI249" s="294"/>
      <c r="CJ249" s="294"/>
      <c r="CK249" s="294"/>
      <c r="CL249" s="294"/>
      <c r="CM249" s="294"/>
      <c r="CN249" s="294"/>
    </row>
    <row r="250" spans="4:94" ht="14.25" customHeight="1" x14ac:dyDescent="0.35">
      <c r="D250" s="232"/>
      <c r="E250" s="232"/>
      <c r="F250" s="232"/>
      <c r="G250" s="232"/>
      <c r="H250" s="232"/>
      <c r="I250" s="232"/>
      <c r="J250" s="232"/>
      <c r="K250" s="232"/>
      <c r="L250" s="232"/>
      <c r="M250" s="232"/>
      <c r="N250" s="232"/>
      <c r="O250" s="232"/>
      <c r="P250" s="232"/>
      <c r="Q250" s="232"/>
      <c r="R250" s="232"/>
      <c r="S250" s="232"/>
      <c r="T250" s="232"/>
      <c r="U250" s="232"/>
      <c r="V250" s="232"/>
      <c r="W250" s="232"/>
      <c r="X250" s="232"/>
      <c r="Y250" s="232"/>
      <c r="Z250" s="232"/>
      <c r="AA250" s="232"/>
      <c r="AB250" s="232"/>
      <c r="AC250" s="232"/>
      <c r="AD250" s="232"/>
      <c r="AE250" s="232"/>
      <c r="AF250" s="232"/>
      <c r="AG250" s="232"/>
      <c r="AH250" s="232"/>
      <c r="AI250" s="232"/>
      <c r="AJ250" s="232"/>
      <c r="AK250" s="232"/>
      <c r="AL250" s="232"/>
      <c r="AM250" s="232"/>
      <c r="AN250" s="232"/>
      <c r="AO250" s="232"/>
      <c r="AP250" s="371"/>
      <c r="AQ250" s="371"/>
      <c r="AR250" s="371"/>
      <c r="AS250" s="371"/>
      <c r="AT250" s="371"/>
      <c r="AU250" s="6"/>
      <c r="AV250" s="242"/>
      <c r="AW250" s="242"/>
      <c r="AX250" s="242"/>
      <c r="AY250" s="242"/>
      <c r="AZ250" s="242"/>
      <c r="BA250" s="242"/>
      <c r="BB250" s="242"/>
      <c r="BC250" s="242"/>
      <c r="BD250" s="242"/>
      <c r="BE250" s="242"/>
      <c r="BF250" s="242"/>
      <c r="BG250" s="242"/>
      <c r="BH250" s="242"/>
      <c r="BI250" s="242"/>
      <c r="BJ250" s="242"/>
      <c r="BK250" s="242"/>
      <c r="BL250" s="242"/>
      <c r="BM250" s="242"/>
      <c r="BN250" s="242"/>
      <c r="BO250" s="242"/>
      <c r="BP250" s="242"/>
      <c r="BQ250" s="242"/>
      <c r="BR250" s="242"/>
      <c r="BS250" s="242"/>
      <c r="BT250" s="242"/>
      <c r="BU250" s="242"/>
      <c r="BV250" s="242"/>
      <c r="BW250" s="242"/>
      <c r="BX250" s="242"/>
      <c r="BY250" s="242"/>
      <c r="BZ250" s="242"/>
      <c r="CA250" s="242"/>
      <c r="CB250" s="242"/>
      <c r="CC250" s="242">
        <v>1</v>
      </c>
      <c r="CD250" s="242"/>
      <c r="CE250" s="242"/>
      <c r="CF250" s="242"/>
      <c r="CG250" s="242"/>
      <c r="CH250" s="242"/>
      <c r="CI250" s="242"/>
      <c r="CJ250" s="242"/>
      <c r="CK250" s="242"/>
      <c r="CL250" s="242"/>
      <c r="CM250" s="242"/>
      <c r="CN250" s="242"/>
    </row>
    <row r="251" spans="4:94" ht="14.25" customHeight="1" x14ac:dyDescent="0.35">
      <c r="D251" s="373" t="s">
        <v>61</v>
      </c>
      <c r="E251" s="373"/>
      <c r="F251" s="371" t="s">
        <v>62</v>
      </c>
      <c r="G251" s="371"/>
      <c r="H251" s="371"/>
      <c r="I251" s="371" t="s">
        <v>63</v>
      </c>
      <c r="J251" s="371"/>
      <c r="K251" s="371" t="s">
        <v>64</v>
      </c>
      <c r="L251" s="371"/>
      <c r="M251" s="371"/>
      <c r="N251" s="371" t="s">
        <v>65</v>
      </c>
      <c r="O251" s="371"/>
      <c r="P251" s="371"/>
      <c r="Q251" s="371"/>
      <c r="R251" s="371" t="s">
        <v>66</v>
      </c>
      <c r="S251" s="371"/>
      <c r="T251" s="371" t="s">
        <v>67</v>
      </c>
      <c r="U251" s="371"/>
      <c r="V251" s="371" t="s">
        <v>68</v>
      </c>
      <c r="W251" s="371"/>
      <c r="X251" s="373" t="s">
        <v>61</v>
      </c>
      <c r="Y251" s="373"/>
      <c r="Z251" s="371" t="s">
        <v>69</v>
      </c>
      <c r="AA251" s="371"/>
      <c r="AB251" s="371"/>
      <c r="AC251" s="371" t="s">
        <v>70</v>
      </c>
      <c r="AD251" s="371"/>
      <c r="AE251" s="371"/>
      <c r="AF251" s="371"/>
      <c r="AG251" s="371" t="s">
        <v>71</v>
      </c>
      <c r="AH251" s="371"/>
      <c r="AI251" s="371"/>
      <c r="AJ251" s="371"/>
      <c r="AK251" s="371" t="s">
        <v>54</v>
      </c>
      <c r="AL251" s="371"/>
      <c r="AM251" s="371"/>
      <c r="AN251" s="371" t="s">
        <v>68</v>
      </c>
      <c r="AO251" s="371"/>
      <c r="AP251" s="371"/>
      <c r="AQ251" s="371"/>
      <c r="AR251" s="371"/>
      <c r="AS251" s="371"/>
      <c r="AT251" s="371"/>
      <c r="AU251" s="6"/>
      <c r="AV251" s="242"/>
      <c r="AW251" s="242"/>
      <c r="AX251" s="242"/>
      <c r="AY251" s="242"/>
      <c r="AZ251" s="242"/>
      <c r="BA251" s="242"/>
      <c r="BB251" s="242"/>
      <c r="BC251" s="242"/>
      <c r="BD251" s="242"/>
      <c r="BE251" s="242"/>
      <c r="BF251" s="242"/>
      <c r="BG251" s="242"/>
      <c r="BH251" s="242"/>
      <c r="BI251" s="242"/>
      <c r="BJ251" s="242"/>
      <c r="BK251" s="242"/>
      <c r="BL251" s="242"/>
      <c r="BM251" s="242"/>
      <c r="BN251" s="242"/>
      <c r="BO251" s="242"/>
      <c r="BP251" s="242"/>
      <c r="BQ251" s="242"/>
      <c r="BR251" s="242"/>
      <c r="BS251" s="242"/>
      <c r="BT251" s="242"/>
      <c r="BU251" s="242"/>
      <c r="BV251" s="242"/>
      <c r="BW251" s="242"/>
      <c r="BX251" s="242"/>
      <c r="BY251" s="242"/>
      <c r="BZ251" s="242"/>
      <c r="CA251" s="242"/>
      <c r="CB251" s="242"/>
      <c r="CC251" s="242"/>
      <c r="CD251" s="242"/>
      <c r="CE251" s="242"/>
      <c r="CF251" s="242"/>
      <c r="CG251" s="242"/>
      <c r="CH251" s="242"/>
      <c r="CI251" s="242"/>
      <c r="CJ251" s="242"/>
      <c r="CK251" s="242"/>
      <c r="CL251" s="242"/>
      <c r="CM251" s="242"/>
      <c r="CN251" s="242"/>
    </row>
    <row r="252" spans="4:94" ht="14.25" customHeight="1" x14ac:dyDescent="0.35">
      <c r="D252" s="373"/>
      <c r="E252" s="373"/>
      <c r="F252" s="371"/>
      <c r="G252" s="371"/>
      <c r="H252" s="371"/>
      <c r="I252" s="371"/>
      <c r="J252" s="371"/>
      <c r="K252" s="371"/>
      <c r="L252" s="371"/>
      <c r="M252" s="371"/>
      <c r="N252" s="371"/>
      <c r="O252" s="371"/>
      <c r="P252" s="371"/>
      <c r="Q252" s="371"/>
      <c r="R252" s="371"/>
      <c r="S252" s="371"/>
      <c r="T252" s="371"/>
      <c r="U252" s="371"/>
      <c r="V252" s="371"/>
      <c r="W252" s="371"/>
      <c r="X252" s="373"/>
      <c r="Y252" s="373"/>
      <c r="Z252" s="371"/>
      <c r="AA252" s="371"/>
      <c r="AB252" s="371"/>
      <c r="AC252" s="371"/>
      <c r="AD252" s="371"/>
      <c r="AE252" s="371"/>
      <c r="AF252" s="371"/>
      <c r="AG252" s="371"/>
      <c r="AH252" s="371"/>
      <c r="AI252" s="371"/>
      <c r="AJ252" s="371"/>
      <c r="AK252" s="371"/>
      <c r="AL252" s="371"/>
      <c r="AM252" s="371"/>
      <c r="AN252" s="371"/>
      <c r="AO252" s="371"/>
      <c r="AP252" s="371"/>
      <c r="AQ252" s="371"/>
      <c r="AR252" s="371"/>
      <c r="AS252" s="371"/>
      <c r="AT252" s="371"/>
      <c r="AU252" s="6"/>
      <c r="AV252" s="370" t="s">
        <v>990</v>
      </c>
      <c r="AW252" s="370"/>
      <c r="AX252" s="370"/>
      <c r="AY252" s="370"/>
      <c r="AZ252" s="370"/>
      <c r="BA252" s="370"/>
      <c r="BB252" s="370"/>
      <c r="BC252" s="370"/>
      <c r="BD252" s="370"/>
      <c r="BE252" s="370"/>
      <c r="BF252" s="370"/>
      <c r="BG252" s="370"/>
      <c r="BH252" s="370"/>
      <c r="BI252" s="370"/>
      <c r="BJ252" s="370"/>
      <c r="BK252" s="370"/>
      <c r="BL252" s="370"/>
      <c r="BM252" s="370"/>
      <c r="BN252" s="370"/>
      <c r="BO252" s="370"/>
      <c r="BP252" s="370"/>
      <c r="BQ252" s="370"/>
      <c r="BR252" s="370"/>
      <c r="BS252" s="370"/>
      <c r="BT252" s="370"/>
      <c r="BU252" s="370"/>
      <c r="BV252" s="370"/>
      <c r="BW252" s="370"/>
      <c r="BX252" s="370"/>
      <c r="BY252" s="370"/>
      <c r="BZ252" s="370"/>
      <c r="CA252" s="370"/>
      <c r="CB252" s="370"/>
      <c r="CC252" s="370"/>
      <c r="CD252" s="370"/>
      <c r="CE252" s="370"/>
      <c r="CF252" s="370"/>
      <c r="CG252" s="370"/>
      <c r="CH252" s="370"/>
      <c r="CI252" s="370"/>
      <c r="CJ252" s="370"/>
      <c r="CK252" s="370"/>
      <c r="CL252" s="370"/>
      <c r="CM252" s="370"/>
      <c r="CN252" s="370"/>
    </row>
    <row r="253" spans="4:94" ht="14.25" customHeight="1" x14ac:dyDescent="0.35">
      <c r="D253" s="373"/>
      <c r="E253" s="373"/>
      <c r="F253" s="371"/>
      <c r="G253" s="371"/>
      <c r="H253" s="371"/>
      <c r="I253" s="371"/>
      <c r="J253" s="371"/>
      <c r="K253" s="371"/>
      <c r="L253" s="371"/>
      <c r="M253" s="371"/>
      <c r="N253" s="371"/>
      <c r="O253" s="371"/>
      <c r="P253" s="371"/>
      <c r="Q253" s="371"/>
      <c r="R253" s="371"/>
      <c r="S253" s="371"/>
      <c r="T253" s="371"/>
      <c r="U253" s="371"/>
      <c r="V253" s="371"/>
      <c r="W253" s="371"/>
      <c r="X253" s="373"/>
      <c r="Y253" s="373"/>
      <c r="Z253" s="371"/>
      <c r="AA253" s="371"/>
      <c r="AB253" s="371"/>
      <c r="AC253" s="371"/>
      <c r="AD253" s="371"/>
      <c r="AE253" s="371"/>
      <c r="AF253" s="371"/>
      <c r="AG253" s="371"/>
      <c r="AH253" s="371"/>
      <c r="AI253" s="371"/>
      <c r="AJ253" s="371"/>
      <c r="AK253" s="371"/>
      <c r="AL253" s="371"/>
      <c r="AM253" s="371"/>
      <c r="AN253" s="371"/>
      <c r="AO253" s="371"/>
      <c r="AP253" s="371"/>
      <c r="AQ253" s="371"/>
      <c r="AR253" s="371"/>
      <c r="AS253" s="371"/>
      <c r="AT253" s="371"/>
      <c r="AU253" s="6"/>
      <c r="AV253" s="59"/>
      <c r="AW253" s="6"/>
      <c r="AX253" s="6"/>
      <c r="AY253" s="6"/>
      <c r="AZ253" s="6"/>
      <c r="BA253" s="6"/>
      <c r="BB253" s="6"/>
      <c r="BC253" s="6"/>
      <c r="BD253" s="59"/>
      <c r="BE253" s="59"/>
      <c r="BF253" s="59"/>
      <c r="BG253" s="59"/>
      <c r="BH253" s="59"/>
      <c r="BI253" s="6"/>
      <c r="BJ253" s="6"/>
      <c r="BK253" s="6"/>
      <c r="BL253" s="6"/>
      <c r="BM253" s="59"/>
      <c r="BN253" s="59"/>
      <c r="BO253" s="59"/>
      <c r="BP253" s="59"/>
      <c r="BQ253" s="59"/>
      <c r="BR253" s="6"/>
      <c r="BS253" s="6"/>
      <c r="BT253" s="59"/>
      <c r="BU253" s="59"/>
      <c r="BV253" s="6"/>
      <c r="BW253" s="6"/>
    </row>
    <row r="254" spans="4:94" ht="14.25" customHeight="1" x14ac:dyDescent="0.35">
      <c r="D254" s="373"/>
      <c r="E254" s="373"/>
      <c r="F254" s="371"/>
      <c r="G254" s="371"/>
      <c r="H254" s="371"/>
      <c r="I254" s="371"/>
      <c r="J254" s="371"/>
      <c r="K254" s="371"/>
      <c r="L254" s="371"/>
      <c r="M254" s="371"/>
      <c r="N254" s="371"/>
      <c r="O254" s="371"/>
      <c r="P254" s="371"/>
      <c r="Q254" s="371"/>
      <c r="R254" s="371"/>
      <c r="S254" s="371"/>
      <c r="T254" s="371"/>
      <c r="U254" s="371"/>
      <c r="V254" s="371"/>
      <c r="W254" s="371"/>
      <c r="X254" s="373"/>
      <c r="Y254" s="373"/>
      <c r="Z254" s="371"/>
      <c r="AA254" s="371"/>
      <c r="AB254" s="371"/>
      <c r="AC254" s="371"/>
      <c r="AD254" s="371"/>
      <c r="AE254" s="371"/>
      <c r="AF254" s="371"/>
      <c r="AG254" s="371"/>
      <c r="AH254" s="371"/>
      <c r="AI254" s="371"/>
      <c r="AJ254" s="371"/>
      <c r="AK254" s="371"/>
      <c r="AL254" s="371"/>
      <c r="AM254" s="371"/>
      <c r="AN254" s="371"/>
      <c r="AO254" s="371"/>
      <c r="AP254" s="371"/>
      <c r="AQ254" s="371"/>
      <c r="AR254" s="371"/>
      <c r="AS254" s="371"/>
      <c r="AT254" s="371"/>
      <c r="AU254" s="6"/>
      <c r="AV254" s="219" t="s">
        <v>95</v>
      </c>
      <c r="AW254" s="219"/>
      <c r="AX254" s="219"/>
      <c r="AY254" s="219"/>
      <c r="AZ254" s="219"/>
      <c r="BA254" s="219"/>
      <c r="BB254" s="219"/>
      <c r="BC254" s="219"/>
      <c r="BD254" s="219"/>
      <c r="BE254" s="219"/>
      <c r="BF254" s="219"/>
      <c r="BG254" s="219"/>
      <c r="BH254" s="219"/>
      <c r="BI254" s="219"/>
      <c r="BJ254" s="219"/>
      <c r="BK254" s="219"/>
      <c r="BL254" s="219"/>
      <c r="BM254" s="219"/>
      <c r="BN254" s="219"/>
      <c r="BO254" s="219"/>
      <c r="BP254" s="219"/>
      <c r="BQ254" s="219"/>
      <c r="BR254" s="219"/>
      <c r="BS254" s="219"/>
      <c r="BT254" s="219"/>
      <c r="BU254" s="219"/>
      <c r="BV254" s="219"/>
      <c r="BW254" s="219"/>
      <c r="BX254" s="219"/>
      <c r="BY254" s="219"/>
      <c r="BZ254" s="219"/>
      <c r="CA254" s="219"/>
      <c r="CB254" s="219"/>
      <c r="CC254" s="219"/>
      <c r="CD254" s="219"/>
      <c r="CE254" s="219"/>
      <c r="CF254" s="219"/>
      <c r="CG254" s="219"/>
      <c r="CH254" s="219"/>
      <c r="CI254" s="219"/>
      <c r="CJ254" s="219"/>
      <c r="CK254" s="219"/>
      <c r="CL254" s="219"/>
      <c r="CM254" s="219"/>
      <c r="CN254" s="219"/>
    </row>
    <row r="255" spans="4:94" ht="14.25" customHeight="1" x14ac:dyDescent="0.35">
      <c r="D255" s="373"/>
      <c r="E255" s="373"/>
      <c r="F255" s="371"/>
      <c r="G255" s="371"/>
      <c r="H255" s="371"/>
      <c r="I255" s="371"/>
      <c r="J255" s="371"/>
      <c r="K255" s="371"/>
      <c r="L255" s="371"/>
      <c r="M255" s="371"/>
      <c r="N255" s="371"/>
      <c r="O255" s="371"/>
      <c r="P255" s="371"/>
      <c r="Q255" s="371"/>
      <c r="R255" s="371"/>
      <c r="S255" s="371"/>
      <c r="T255" s="371"/>
      <c r="U255" s="371"/>
      <c r="V255" s="371"/>
      <c r="W255" s="371"/>
      <c r="X255" s="373"/>
      <c r="Y255" s="373"/>
      <c r="Z255" s="371"/>
      <c r="AA255" s="371"/>
      <c r="AB255" s="371"/>
      <c r="AC255" s="371"/>
      <c r="AD255" s="371"/>
      <c r="AE255" s="371"/>
      <c r="AF255" s="371"/>
      <c r="AG255" s="371"/>
      <c r="AH255" s="371"/>
      <c r="AI255" s="371"/>
      <c r="AJ255" s="371"/>
      <c r="AK255" s="371"/>
      <c r="AL255" s="371"/>
      <c r="AM255" s="371"/>
      <c r="AN255" s="371"/>
      <c r="AO255" s="371"/>
      <c r="AP255" s="371"/>
      <c r="AQ255" s="371"/>
      <c r="AR255" s="371"/>
      <c r="AS255" s="371"/>
      <c r="AT255" s="371"/>
      <c r="AU255" s="6"/>
      <c r="AV255" s="219"/>
      <c r="AW255" s="219"/>
      <c r="AX255" s="219"/>
      <c r="AY255" s="219"/>
      <c r="AZ255" s="219"/>
      <c r="BA255" s="219"/>
      <c r="BB255" s="219"/>
      <c r="BC255" s="219"/>
      <c r="BD255" s="219"/>
      <c r="BE255" s="219"/>
      <c r="BF255" s="219"/>
      <c r="BG255" s="219"/>
      <c r="BH255" s="219"/>
      <c r="BI255" s="219"/>
      <c r="BJ255" s="219"/>
      <c r="BK255" s="219"/>
      <c r="BL255" s="219"/>
      <c r="BM255" s="219"/>
      <c r="BN255" s="219"/>
      <c r="BO255" s="219"/>
      <c r="BP255" s="219"/>
      <c r="BQ255" s="219"/>
      <c r="BR255" s="219"/>
      <c r="BS255" s="219"/>
      <c r="BT255" s="219"/>
      <c r="BU255" s="219"/>
      <c r="BV255" s="219"/>
      <c r="BW255" s="219"/>
      <c r="BX255" s="219"/>
      <c r="BY255" s="219"/>
      <c r="BZ255" s="219"/>
      <c r="CA255" s="219"/>
      <c r="CB255" s="219"/>
      <c r="CC255" s="219"/>
      <c r="CD255" s="219"/>
      <c r="CE255" s="219"/>
      <c r="CF255" s="219"/>
      <c r="CG255" s="219"/>
      <c r="CH255" s="219"/>
      <c r="CI255" s="219"/>
      <c r="CJ255" s="219"/>
      <c r="CK255" s="219"/>
      <c r="CL255" s="219"/>
      <c r="CM255" s="219"/>
      <c r="CN255" s="219"/>
    </row>
    <row r="256" spans="4:94" ht="14.25" customHeight="1" x14ac:dyDescent="0.35">
      <c r="D256" s="374"/>
      <c r="E256" s="374"/>
      <c r="F256" s="372"/>
      <c r="G256" s="372"/>
      <c r="H256" s="372"/>
      <c r="I256" s="372"/>
      <c r="J256" s="372"/>
      <c r="K256" s="372"/>
      <c r="L256" s="372"/>
      <c r="M256" s="372"/>
      <c r="N256" s="372"/>
      <c r="O256" s="372"/>
      <c r="P256" s="372"/>
      <c r="Q256" s="372"/>
      <c r="R256" s="372"/>
      <c r="S256" s="372"/>
      <c r="T256" s="372"/>
      <c r="U256" s="372"/>
      <c r="V256" s="372"/>
      <c r="W256" s="372"/>
      <c r="X256" s="374"/>
      <c r="Y256" s="374"/>
      <c r="Z256" s="372"/>
      <c r="AA256" s="372"/>
      <c r="AB256" s="372"/>
      <c r="AC256" s="372"/>
      <c r="AD256" s="372"/>
      <c r="AE256" s="372"/>
      <c r="AF256" s="372"/>
      <c r="AG256" s="372"/>
      <c r="AH256" s="372"/>
      <c r="AI256" s="372"/>
      <c r="AJ256" s="372"/>
      <c r="AK256" s="372"/>
      <c r="AL256" s="372"/>
      <c r="AM256" s="372"/>
      <c r="AN256" s="372"/>
      <c r="AO256" s="372"/>
      <c r="AP256" s="371"/>
      <c r="AQ256" s="371"/>
      <c r="AR256" s="371"/>
      <c r="AS256" s="371"/>
      <c r="AT256" s="371"/>
      <c r="AU256" s="6"/>
      <c r="AV256" s="288" t="s">
        <v>96</v>
      </c>
      <c r="AW256" s="288"/>
      <c r="AX256" s="288"/>
      <c r="AY256" s="288"/>
      <c r="AZ256" s="288"/>
      <c r="BA256" s="288"/>
      <c r="BB256" s="288"/>
      <c r="BC256" s="288"/>
      <c r="BD256" s="288"/>
      <c r="BE256" s="288"/>
      <c r="BF256" s="288"/>
      <c r="BG256" s="294" t="s">
        <v>97</v>
      </c>
      <c r="BH256" s="294"/>
      <c r="BI256" s="294"/>
      <c r="BJ256" s="294"/>
      <c r="BK256" s="294"/>
      <c r="BL256" s="294"/>
      <c r="BM256" s="294"/>
      <c r="BN256" s="294"/>
      <c r="BO256" s="294"/>
      <c r="BP256" s="294"/>
      <c r="BQ256" s="294"/>
      <c r="BR256" s="294"/>
      <c r="BS256" s="294"/>
      <c r="BT256" s="294"/>
      <c r="BU256" s="294"/>
      <c r="BV256" s="294"/>
      <c r="BW256" s="294"/>
      <c r="BX256" s="294"/>
      <c r="BY256" s="294" t="s">
        <v>99</v>
      </c>
      <c r="BZ256" s="294"/>
      <c r="CA256" s="294"/>
      <c r="CB256" s="294"/>
      <c r="CC256" s="294"/>
      <c r="CD256" s="294"/>
      <c r="CE256" s="294"/>
      <c r="CF256" s="294"/>
      <c r="CG256" s="294"/>
      <c r="CH256" s="294"/>
      <c r="CI256" s="294"/>
      <c r="CJ256" s="294"/>
      <c r="CK256" s="294"/>
      <c r="CL256" s="294"/>
      <c r="CM256" s="294"/>
      <c r="CN256" s="294"/>
    </row>
    <row r="257" spans="1:147" ht="14.25" customHeight="1" x14ac:dyDescent="0.35">
      <c r="D257" s="242"/>
      <c r="E257" s="242"/>
      <c r="F257" s="240"/>
      <c r="G257" s="240"/>
      <c r="H257" s="240"/>
      <c r="I257" s="240"/>
      <c r="J257" s="240"/>
      <c r="K257" s="240"/>
      <c r="L257" s="240"/>
      <c r="M257" s="240"/>
      <c r="N257" s="240"/>
      <c r="O257" s="240"/>
      <c r="P257" s="240"/>
      <c r="Q257" s="240"/>
      <c r="R257" s="240"/>
      <c r="S257" s="240"/>
      <c r="T257" s="240"/>
      <c r="U257" s="240"/>
      <c r="V257" s="240"/>
      <c r="W257" s="240"/>
      <c r="X257" s="240"/>
      <c r="Y257" s="240"/>
      <c r="Z257" s="240"/>
      <c r="AA257" s="240"/>
      <c r="AB257" s="240"/>
      <c r="AC257" s="240"/>
      <c r="AD257" s="240"/>
      <c r="AE257" s="240"/>
      <c r="AF257" s="240"/>
      <c r="AG257" s="240"/>
      <c r="AH257" s="240"/>
      <c r="AI257" s="240"/>
      <c r="AJ257" s="240"/>
      <c r="AK257" s="240">
        <v>1</v>
      </c>
      <c r="AL257" s="240"/>
      <c r="AM257" s="240"/>
      <c r="AN257" s="240"/>
      <c r="AO257" s="240"/>
      <c r="AP257" s="240"/>
      <c r="AQ257" s="240"/>
      <c r="AR257" s="240"/>
      <c r="AS257" s="240"/>
      <c r="AT257" s="240"/>
      <c r="AU257" s="11"/>
      <c r="AV257" s="288"/>
      <c r="AW257" s="288"/>
      <c r="AX257" s="288"/>
      <c r="AY257" s="288"/>
      <c r="AZ257" s="288"/>
      <c r="BA257" s="288"/>
      <c r="BB257" s="288"/>
      <c r="BC257" s="288"/>
      <c r="BD257" s="288"/>
      <c r="BE257" s="288"/>
      <c r="BF257" s="288"/>
      <c r="BG257" s="294"/>
      <c r="BH257" s="294"/>
      <c r="BI257" s="294"/>
      <c r="BJ257" s="294"/>
      <c r="BK257" s="294"/>
      <c r="BL257" s="294"/>
      <c r="BM257" s="294"/>
      <c r="BN257" s="294"/>
      <c r="BO257" s="294"/>
      <c r="BP257" s="294"/>
      <c r="BQ257" s="294"/>
      <c r="BR257" s="294"/>
      <c r="BS257" s="294"/>
      <c r="BT257" s="294"/>
      <c r="BU257" s="294"/>
      <c r="BV257" s="294"/>
      <c r="BW257" s="294"/>
      <c r="BX257" s="294"/>
      <c r="BY257" s="294"/>
      <c r="BZ257" s="294"/>
      <c r="CA257" s="294"/>
      <c r="CB257" s="294"/>
      <c r="CC257" s="294"/>
      <c r="CD257" s="294"/>
      <c r="CE257" s="294"/>
      <c r="CF257" s="294"/>
      <c r="CG257" s="294"/>
      <c r="CH257" s="294"/>
      <c r="CI257" s="294"/>
      <c r="CJ257" s="294"/>
      <c r="CK257" s="294"/>
      <c r="CL257" s="294"/>
      <c r="CM257" s="294"/>
      <c r="CN257" s="294"/>
    </row>
    <row r="258" spans="1:147" ht="14.25" customHeight="1" x14ac:dyDescent="0.35">
      <c r="D258" s="242"/>
      <c r="E258" s="242"/>
      <c r="F258" s="240"/>
      <c r="G258" s="240"/>
      <c r="H258" s="240"/>
      <c r="I258" s="240"/>
      <c r="J258" s="240"/>
      <c r="K258" s="240"/>
      <c r="L258" s="240"/>
      <c r="M258" s="240"/>
      <c r="N258" s="240"/>
      <c r="O258" s="240"/>
      <c r="P258" s="240"/>
      <c r="Q258" s="240"/>
      <c r="R258" s="240"/>
      <c r="S258" s="240"/>
      <c r="T258" s="240"/>
      <c r="U258" s="240"/>
      <c r="V258" s="240"/>
      <c r="W258" s="240"/>
      <c r="X258" s="240"/>
      <c r="Y258" s="240"/>
      <c r="Z258" s="240"/>
      <c r="AA258" s="240"/>
      <c r="AB258" s="240"/>
      <c r="AC258" s="240"/>
      <c r="AD258" s="240"/>
      <c r="AE258" s="240"/>
      <c r="AF258" s="240"/>
      <c r="AG258" s="240"/>
      <c r="AH258" s="240"/>
      <c r="AI258" s="240"/>
      <c r="AJ258" s="240"/>
      <c r="AK258" s="240"/>
      <c r="AL258" s="240"/>
      <c r="AM258" s="240"/>
      <c r="AN258" s="240"/>
      <c r="AO258" s="240"/>
      <c r="AP258" s="240"/>
      <c r="AQ258" s="240"/>
      <c r="AR258" s="240"/>
      <c r="AS258" s="240"/>
      <c r="AT258" s="240"/>
      <c r="AU258" s="84"/>
      <c r="AV258" s="242" t="s">
        <v>118</v>
      </c>
      <c r="AW258" s="242"/>
      <c r="AX258" s="242"/>
      <c r="AY258" s="242"/>
      <c r="AZ258" s="242"/>
      <c r="BA258" s="242"/>
      <c r="BB258" s="242"/>
      <c r="BC258" s="242"/>
      <c r="BD258" s="242"/>
      <c r="BE258" s="242"/>
      <c r="BF258" s="242"/>
      <c r="BG258" s="242" t="s">
        <v>118</v>
      </c>
      <c r="BH258" s="242"/>
      <c r="BI258" s="242"/>
      <c r="BJ258" s="242"/>
      <c r="BK258" s="242"/>
      <c r="BL258" s="242"/>
      <c r="BM258" s="242"/>
      <c r="BN258" s="242"/>
      <c r="BO258" s="242"/>
      <c r="BP258" s="242"/>
      <c r="BQ258" s="242"/>
      <c r="BR258" s="242"/>
      <c r="BS258" s="242"/>
      <c r="BT258" s="242"/>
      <c r="BU258" s="242"/>
      <c r="BV258" s="242"/>
      <c r="BW258" s="242"/>
      <c r="BX258" s="242"/>
      <c r="BY258" s="375" t="s">
        <v>118</v>
      </c>
      <c r="BZ258" s="375"/>
      <c r="CA258" s="375"/>
      <c r="CB258" s="375"/>
      <c r="CC258" s="375"/>
      <c r="CD258" s="375"/>
      <c r="CE258" s="375"/>
      <c r="CF258" s="375"/>
      <c r="CG258" s="375"/>
      <c r="CH258" s="375"/>
      <c r="CI258" s="375"/>
      <c r="CJ258" s="375"/>
      <c r="CK258" s="375"/>
      <c r="CL258" s="375"/>
      <c r="CM258" s="375"/>
      <c r="CN258" s="375"/>
    </row>
    <row r="259" spans="1:147" ht="14.25" customHeight="1" x14ac:dyDescent="0.35">
      <c r="D259" s="242"/>
      <c r="E259" s="242"/>
      <c r="F259" s="240"/>
      <c r="G259" s="240"/>
      <c r="H259" s="240"/>
      <c r="I259" s="240"/>
      <c r="J259" s="240"/>
      <c r="K259" s="240"/>
      <c r="L259" s="240"/>
      <c r="M259" s="240"/>
      <c r="N259" s="240"/>
      <c r="O259" s="240"/>
      <c r="P259" s="240"/>
      <c r="Q259" s="240"/>
      <c r="R259" s="240"/>
      <c r="S259" s="240"/>
      <c r="T259" s="240"/>
      <c r="U259" s="240"/>
      <c r="V259" s="240"/>
      <c r="W259" s="240"/>
      <c r="X259" s="240"/>
      <c r="Y259" s="240"/>
      <c r="Z259" s="240"/>
      <c r="AA259" s="240"/>
      <c r="AB259" s="240"/>
      <c r="AC259" s="240"/>
      <c r="AD259" s="240"/>
      <c r="AE259" s="240"/>
      <c r="AF259" s="240"/>
      <c r="AG259" s="240"/>
      <c r="AH259" s="240"/>
      <c r="AI259" s="240"/>
      <c r="AJ259" s="240"/>
      <c r="AK259" s="240"/>
      <c r="AL259" s="240"/>
      <c r="AM259" s="240"/>
      <c r="AN259" s="240"/>
      <c r="AO259" s="240"/>
      <c r="AP259" s="240"/>
      <c r="AQ259" s="240"/>
      <c r="AR259" s="240"/>
      <c r="AS259" s="240"/>
      <c r="AT259" s="240"/>
      <c r="AU259" s="84"/>
      <c r="AV259" s="242"/>
      <c r="AW259" s="242"/>
      <c r="AX259" s="242"/>
      <c r="AY259" s="242"/>
      <c r="AZ259" s="242"/>
      <c r="BA259" s="242"/>
      <c r="BB259" s="242"/>
      <c r="BC259" s="242"/>
      <c r="BD259" s="242"/>
      <c r="BE259" s="242"/>
      <c r="BF259" s="242"/>
      <c r="BG259" s="242"/>
      <c r="BH259" s="242"/>
      <c r="BI259" s="242"/>
      <c r="BJ259" s="242"/>
      <c r="BK259" s="242"/>
      <c r="BL259" s="242"/>
      <c r="BM259" s="242"/>
      <c r="BN259" s="242"/>
      <c r="BO259" s="242"/>
      <c r="BP259" s="242"/>
      <c r="BQ259" s="242"/>
      <c r="BR259" s="242"/>
      <c r="BS259" s="242"/>
      <c r="BT259" s="242"/>
      <c r="BU259" s="242"/>
      <c r="BV259" s="242"/>
      <c r="BW259" s="242"/>
      <c r="BX259" s="242"/>
      <c r="BY259" s="375"/>
      <c r="BZ259" s="375"/>
      <c r="CA259" s="375"/>
      <c r="CB259" s="375"/>
      <c r="CC259" s="375"/>
      <c r="CD259" s="375"/>
      <c r="CE259" s="375"/>
      <c r="CF259" s="375"/>
      <c r="CG259" s="375"/>
      <c r="CH259" s="375"/>
      <c r="CI259" s="375"/>
      <c r="CJ259" s="375"/>
      <c r="CK259" s="375"/>
      <c r="CL259" s="375"/>
      <c r="CM259" s="375"/>
      <c r="CN259" s="375"/>
    </row>
    <row r="260" spans="1:147" ht="14.25" customHeight="1" x14ac:dyDescent="0.35">
      <c r="D260" s="55" t="s">
        <v>343</v>
      </c>
      <c r="E260" s="84"/>
      <c r="F260" s="84"/>
      <c r="G260" s="84"/>
      <c r="H260" s="84"/>
      <c r="I260" s="84"/>
      <c r="J260" s="84"/>
      <c r="K260" s="84"/>
      <c r="L260" s="84"/>
      <c r="M260" s="84"/>
      <c r="N260" s="84"/>
      <c r="O260" s="84"/>
      <c r="P260" s="84"/>
      <c r="Q260" s="84"/>
      <c r="R260" s="84"/>
      <c r="S260" s="84"/>
      <c r="T260" s="84"/>
      <c r="U260" s="84"/>
      <c r="V260" s="84"/>
      <c r="W260" s="84"/>
      <c r="X260" s="84"/>
      <c r="Y260" s="84"/>
      <c r="Z260" s="84"/>
      <c r="AA260" s="84"/>
      <c r="AB260" s="84"/>
      <c r="AC260" s="84"/>
      <c r="AD260" s="84"/>
      <c r="AE260" s="84"/>
      <c r="AF260" s="84"/>
      <c r="AG260" s="84"/>
      <c r="AH260" s="84"/>
      <c r="AI260" s="84"/>
      <c r="AJ260" s="84"/>
      <c r="AK260" s="84" t="s">
        <v>1048</v>
      </c>
      <c r="AL260" s="84"/>
      <c r="AM260" s="84"/>
      <c r="AN260" s="84"/>
      <c r="AO260" s="84"/>
      <c r="AP260" s="84"/>
      <c r="AQ260" s="84"/>
      <c r="AR260" s="84"/>
      <c r="AS260" s="84"/>
      <c r="AT260" s="84"/>
      <c r="AU260" s="84"/>
      <c r="AV260" s="61" t="s">
        <v>345</v>
      </c>
      <c r="AW260" s="34"/>
      <c r="AX260" s="34"/>
      <c r="AY260" s="34"/>
      <c r="AZ260" s="34"/>
      <c r="BA260" s="34"/>
      <c r="BB260" s="34"/>
      <c r="BC260" s="34"/>
      <c r="BD260" s="34"/>
      <c r="BE260" s="34"/>
      <c r="BF260" s="34"/>
      <c r="BG260" s="34"/>
      <c r="BH260" s="34"/>
      <c r="BI260" s="34"/>
      <c r="BJ260" s="34"/>
      <c r="BK260" s="34"/>
      <c r="BL260" s="34"/>
      <c r="BM260" s="34"/>
      <c r="BN260" s="34"/>
      <c r="BO260" s="34"/>
      <c r="BP260" s="34"/>
      <c r="BQ260" s="34"/>
      <c r="BR260" s="34"/>
      <c r="BS260" s="34"/>
      <c r="BT260" s="34"/>
      <c r="BU260" s="34"/>
      <c r="BV260" s="34"/>
      <c r="BW260" s="34"/>
      <c r="BX260" s="34"/>
      <c r="BY260" s="34"/>
      <c r="BZ260" s="34"/>
      <c r="CA260" s="34"/>
      <c r="CB260" s="34"/>
      <c r="CC260" s="34"/>
      <c r="CD260" s="34"/>
      <c r="CE260" s="34"/>
      <c r="CF260" s="34"/>
      <c r="CG260" s="34"/>
      <c r="CH260" s="34"/>
      <c r="CI260" s="34"/>
      <c r="CJ260" s="34"/>
      <c r="CK260" s="34"/>
      <c r="CL260" s="34"/>
      <c r="CM260" s="34"/>
      <c r="CN260" s="34"/>
    </row>
    <row r="261" spans="1:147" ht="14.25" customHeight="1" x14ac:dyDescent="0.35">
      <c r="D261" s="3"/>
      <c r="E261" s="84"/>
      <c r="F261" s="84"/>
      <c r="G261" s="84"/>
      <c r="H261" s="84"/>
      <c r="I261" s="84"/>
      <c r="J261" s="84"/>
      <c r="K261" s="84"/>
      <c r="L261" s="84"/>
      <c r="M261" s="84"/>
      <c r="N261" s="84"/>
      <c r="O261" s="84"/>
      <c r="P261" s="84"/>
      <c r="Q261" s="84"/>
      <c r="R261" s="84"/>
      <c r="S261" s="84"/>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row>
    <row r="262" spans="1:147" ht="14.25" customHeight="1" x14ac:dyDescent="0.35">
      <c r="D262" s="219" t="s">
        <v>311</v>
      </c>
      <c r="E262" s="219"/>
      <c r="F262" s="219"/>
      <c r="G262" s="219"/>
      <c r="H262" s="219"/>
      <c r="I262" s="219"/>
      <c r="J262" s="219"/>
      <c r="K262" s="219"/>
      <c r="L262" s="219"/>
      <c r="M262" s="219"/>
      <c r="N262" s="219"/>
      <c r="O262" s="219"/>
      <c r="P262" s="219"/>
      <c r="Q262" s="219"/>
      <c r="R262" s="219"/>
      <c r="S262" s="219"/>
      <c r="T262" s="219"/>
      <c r="U262" s="219"/>
      <c r="V262" s="219"/>
      <c r="W262" s="219"/>
      <c r="X262" s="219"/>
      <c r="Y262" s="219"/>
      <c r="Z262" s="219"/>
      <c r="AA262" s="219"/>
      <c r="AB262" s="219"/>
      <c r="AC262" s="219"/>
      <c r="AD262" s="219"/>
      <c r="AE262" s="219"/>
      <c r="AF262" s="219"/>
      <c r="AG262" s="219"/>
      <c r="AH262" s="219"/>
      <c r="AI262" s="219"/>
      <c r="AJ262" s="219"/>
      <c r="AK262" s="219"/>
      <c r="AL262" s="219"/>
      <c r="AM262" s="219"/>
      <c r="AN262" s="219"/>
      <c r="AO262" s="219"/>
      <c r="AP262" s="219"/>
      <c r="AQ262" s="219"/>
      <c r="AR262" s="219"/>
      <c r="AS262" s="219"/>
      <c r="AT262" s="219"/>
      <c r="AV262" s="219" t="s">
        <v>114</v>
      </c>
      <c r="AW262" s="219"/>
      <c r="AX262" s="219"/>
      <c r="AY262" s="219"/>
      <c r="AZ262" s="219"/>
      <c r="BA262" s="219"/>
      <c r="BB262" s="219"/>
      <c r="BC262" s="219"/>
      <c r="BD262" s="219"/>
      <c r="BE262" s="219"/>
      <c r="BF262" s="219"/>
      <c r="BG262" s="219"/>
      <c r="BH262" s="219"/>
      <c r="BI262" s="219"/>
      <c r="BJ262" s="219"/>
      <c r="BK262" s="219"/>
      <c r="BL262" s="219"/>
      <c r="BM262" s="219"/>
      <c r="BN262" s="219"/>
      <c r="BO262" s="219"/>
      <c r="BP262" s="219"/>
      <c r="BQ262" s="219"/>
      <c r="BR262" s="219"/>
      <c r="BS262" s="219"/>
      <c r="BT262" s="219"/>
      <c r="BU262" s="219"/>
      <c r="BV262" s="219"/>
      <c r="BW262" s="219"/>
      <c r="BX262" s="219"/>
      <c r="BY262" s="219"/>
      <c r="BZ262" s="219"/>
      <c r="CA262" s="219"/>
      <c r="CB262" s="219"/>
      <c r="CC262" s="219"/>
      <c r="CD262" s="219"/>
      <c r="CE262" s="219"/>
      <c r="CF262" s="219"/>
      <c r="CG262" s="219"/>
      <c r="CH262" s="219"/>
      <c r="CI262" s="219"/>
      <c r="CJ262" s="219"/>
      <c r="CK262" s="219"/>
      <c r="CL262" s="219"/>
      <c r="CM262" s="219"/>
      <c r="CN262" s="219"/>
    </row>
    <row r="263" spans="1:147" ht="14.25" customHeight="1" x14ac:dyDescent="0.35">
      <c r="D263" s="219"/>
      <c r="E263" s="219"/>
      <c r="F263" s="219"/>
      <c r="G263" s="219"/>
      <c r="H263" s="219"/>
      <c r="I263" s="219"/>
      <c r="J263" s="219"/>
      <c r="K263" s="219"/>
      <c r="L263" s="219"/>
      <c r="M263" s="219"/>
      <c r="N263" s="219"/>
      <c r="O263" s="219"/>
      <c r="P263" s="219"/>
      <c r="Q263" s="219"/>
      <c r="R263" s="219"/>
      <c r="S263" s="219"/>
      <c r="T263" s="219"/>
      <c r="U263" s="219"/>
      <c r="V263" s="219"/>
      <c r="W263" s="219"/>
      <c r="X263" s="219"/>
      <c r="Y263" s="219"/>
      <c r="Z263" s="219"/>
      <c r="AA263" s="219"/>
      <c r="AB263" s="219"/>
      <c r="AC263" s="219"/>
      <c r="AD263" s="219"/>
      <c r="AE263" s="219"/>
      <c r="AF263" s="219"/>
      <c r="AG263" s="219"/>
      <c r="AH263" s="219"/>
      <c r="AI263" s="219"/>
      <c r="AJ263" s="219"/>
      <c r="AK263" s="219"/>
      <c r="AL263" s="219"/>
      <c r="AM263" s="219"/>
      <c r="AN263" s="219"/>
      <c r="AO263" s="219"/>
      <c r="AP263" s="219"/>
      <c r="AQ263" s="219"/>
      <c r="AR263" s="219"/>
      <c r="AS263" s="219"/>
      <c r="AT263" s="219"/>
      <c r="AU263" s="14"/>
      <c r="AV263" s="219"/>
      <c r="AW263" s="219"/>
      <c r="AX263" s="219"/>
      <c r="AY263" s="219"/>
      <c r="AZ263" s="219"/>
      <c r="BA263" s="219"/>
      <c r="BB263" s="219"/>
      <c r="BC263" s="219"/>
      <c r="BD263" s="219"/>
      <c r="BE263" s="219"/>
      <c r="BF263" s="219"/>
      <c r="BG263" s="219"/>
      <c r="BH263" s="219"/>
      <c r="BI263" s="219"/>
      <c r="BJ263" s="219"/>
      <c r="BK263" s="219"/>
      <c r="BL263" s="219"/>
      <c r="BM263" s="219"/>
      <c r="BN263" s="219"/>
      <c r="BO263" s="219"/>
      <c r="BP263" s="219"/>
      <c r="BQ263" s="219"/>
      <c r="BR263" s="219"/>
      <c r="BS263" s="219"/>
      <c r="BT263" s="219"/>
      <c r="BU263" s="219"/>
      <c r="BV263" s="219"/>
      <c r="BW263" s="219"/>
      <c r="BX263" s="219"/>
      <c r="BY263" s="219"/>
      <c r="BZ263" s="219"/>
      <c r="CA263" s="219"/>
      <c r="CB263" s="219"/>
      <c r="CC263" s="219"/>
      <c r="CD263" s="219"/>
      <c r="CE263" s="219"/>
      <c r="CF263" s="219"/>
      <c r="CG263" s="219"/>
      <c r="CH263" s="219"/>
      <c r="CI263" s="219"/>
      <c r="CJ263" s="219"/>
      <c r="CK263" s="219"/>
      <c r="CL263" s="219"/>
      <c r="CM263" s="219"/>
      <c r="CN263" s="219"/>
    </row>
    <row r="264" spans="1:147" ht="14.25" customHeight="1" x14ac:dyDescent="0.35">
      <c r="D264" s="288" t="s">
        <v>109</v>
      </c>
      <c r="E264" s="288"/>
      <c r="F264" s="288"/>
      <c r="G264" s="288"/>
      <c r="H264" s="288"/>
      <c r="I264" s="288"/>
      <c r="J264" s="288"/>
      <c r="K264" s="288"/>
      <c r="L264" s="288"/>
      <c r="M264" s="288"/>
      <c r="N264" s="288"/>
      <c r="O264" s="288"/>
      <c r="P264" s="288" t="s">
        <v>110</v>
      </c>
      <c r="Q264" s="288"/>
      <c r="R264" s="288"/>
      <c r="S264" s="288"/>
      <c r="T264" s="288"/>
      <c r="U264" s="288"/>
      <c r="V264" s="288"/>
      <c r="W264" s="288"/>
      <c r="X264" s="288"/>
      <c r="Y264" s="288"/>
      <c r="Z264" s="288"/>
      <c r="AA264" s="288"/>
      <c r="AB264" s="288"/>
      <c r="AC264" s="288"/>
      <c r="AD264" s="288"/>
      <c r="AE264" s="288"/>
      <c r="AF264" s="288"/>
      <c r="AG264" s="288"/>
      <c r="AH264" s="329" t="s">
        <v>111</v>
      </c>
      <c r="AI264" s="330"/>
      <c r="AJ264" s="330"/>
      <c r="AK264" s="330"/>
      <c r="AL264" s="330"/>
      <c r="AM264" s="330"/>
      <c r="AN264" s="330"/>
      <c r="AO264" s="330"/>
      <c r="AP264" s="330"/>
      <c r="AQ264" s="330"/>
      <c r="AR264" s="330"/>
      <c r="AS264" s="330"/>
      <c r="AT264" s="331"/>
      <c r="AU264" s="33"/>
      <c r="AV264" s="288" t="s">
        <v>115</v>
      </c>
      <c r="AW264" s="288"/>
      <c r="AX264" s="288"/>
      <c r="AY264" s="288"/>
      <c r="AZ264" s="288"/>
      <c r="BA264" s="288"/>
      <c r="BB264" s="288"/>
      <c r="BC264" s="288"/>
      <c r="BD264" s="288"/>
      <c r="BE264" s="288"/>
      <c r="BF264" s="288"/>
      <c r="BG264" s="288"/>
      <c r="BH264" s="288"/>
      <c r="BI264" s="288"/>
      <c r="BJ264" s="288" t="s">
        <v>116</v>
      </c>
      <c r="BK264" s="288"/>
      <c r="BL264" s="288"/>
      <c r="BM264" s="288"/>
      <c r="BN264" s="288"/>
      <c r="BO264" s="288"/>
      <c r="BP264" s="288"/>
      <c r="BQ264" s="288"/>
      <c r="BR264" s="288"/>
      <c r="BS264" s="288"/>
      <c r="BT264" s="288"/>
      <c r="BU264" s="288"/>
      <c r="BV264" s="288"/>
      <c r="BW264" s="288"/>
      <c r="BX264" s="288" t="s">
        <v>110</v>
      </c>
      <c r="BY264" s="288"/>
      <c r="BZ264" s="288"/>
      <c r="CA264" s="288"/>
      <c r="CB264" s="288"/>
      <c r="CC264" s="288"/>
      <c r="CD264" s="288"/>
      <c r="CE264" s="288"/>
      <c r="CF264" s="288"/>
      <c r="CG264" s="288" t="s">
        <v>117</v>
      </c>
      <c r="CH264" s="288"/>
      <c r="CI264" s="288"/>
      <c r="CJ264" s="288"/>
      <c r="CK264" s="288"/>
      <c r="CL264" s="288"/>
      <c r="CM264" s="288"/>
      <c r="CN264" s="288"/>
    </row>
    <row r="265" spans="1:147" ht="14.25" customHeight="1" x14ac:dyDescent="0.35">
      <c r="D265" s="288"/>
      <c r="E265" s="288"/>
      <c r="F265" s="288"/>
      <c r="G265" s="288"/>
      <c r="H265" s="288"/>
      <c r="I265" s="288"/>
      <c r="J265" s="288"/>
      <c r="K265" s="288"/>
      <c r="L265" s="288"/>
      <c r="M265" s="288"/>
      <c r="N265" s="288"/>
      <c r="O265" s="288"/>
      <c r="P265" s="288"/>
      <c r="Q265" s="288"/>
      <c r="R265" s="288"/>
      <c r="S265" s="288"/>
      <c r="T265" s="288"/>
      <c r="U265" s="288"/>
      <c r="V265" s="288"/>
      <c r="W265" s="288"/>
      <c r="X265" s="288"/>
      <c r="Y265" s="288"/>
      <c r="Z265" s="288"/>
      <c r="AA265" s="288"/>
      <c r="AB265" s="288"/>
      <c r="AC265" s="288"/>
      <c r="AD265" s="288"/>
      <c r="AE265" s="288"/>
      <c r="AF265" s="288"/>
      <c r="AG265" s="288"/>
      <c r="AH265" s="335"/>
      <c r="AI265" s="336"/>
      <c r="AJ265" s="336"/>
      <c r="AK265" s="336"/>
      <c r="AL265" s="336"/>
      <c r="AM265" s="336"/>
      <c r="AN265" s="336"/>
      <c r="AO265" s="336"/>
      <c r="AP265" s="336"/>
      <c r="AQ265" s="336"/>
      <c r="AR265" s="336"/>
      <c r="AS265" s="336"/>
      <c r="AT265" s="337"/>
      <c r="AU265" s="33"/>
      <c r="AV265" s="288"/>
      <c r="AW265" s="288"/>
      <c r="AX265" s="288"/>
      <c r="AY265" s="288"/>
      <c r="AZ265" s="288"/>
      <c r="BA265" s="288"/>
      <c r="BB265" s="288"/>
      <c r="BC265" s="288"/>
      <c r="BD265" s="288"/>
      <c r="BE265" s="288"/>
      <c r="BF265" s="288"/>
      <c r="BG265" s="288"/>
      <c r="BH265" s="288"/>
      <c r="BI265" s="288"/>
      <c r="BJ265" s="288"/>
      <c r="BK265" s="288"/>
      <c r="BL265" s="288"/>
      <c r="BM265" s="288"/>
      <c r="BN265" s="288"/>
      <c r="BO265" s="288"/>
      <c r="BP265" s="288"/>
      <c r="BQ265" s="288"/>
      <c r="BR265" s="288"/>
      <c r="BS265" s="288"/>
      <c r="BT265" s="288"/>
      <c r="BU265" s="288"/>
      <c r="BV265" s="288"/>
      <c r="BW265" s="288"/>
      <c r="BX265" s="288"/>
      <c r="BY265" s="288"/>
      <c r="BZ265" s="288"/>
      <c r="CA265" s="288"/>
      <c r="CB265" s="288"/>
      <c r="CC265" s="288"/>
      <c r="CD265" s="288"/>
      <c r="CE265" s="288"/>
      <c r="CF265" s="288"/>
      <c r="CG265" s="288"/>
      <c r="CH265" s="288"/>
      <c r="CI265" s="288"/>
      <c r="CJ265" s="288"/>
      <c r="CK265" s="288"/>
      <c r="CL265" s="288"/>
      <c r="CM265" s="288"/>
      <c r="CN265" s="288"/>
    </row>
    <row r="266" spans="1:147" ht="14.25" customHeight="1" x14ac:dyDescent="0.35">
      <c r="D266" s="240" t="s">
        <v>112</v>
      </c>
      <c r="E266" s="240"/>
      <c r="F266" s="240"/>
      <c r="G266" s="240"/>
      <c r="H266" s="240"/>
      <c r="I266" s="240"/>
      <c r="J266" s="240"/>
      <c r="K266" s="240"/>
      <c r="L266" s="240"/>
      <c r="M266" s="240"/>
      <c r="N266" s="240"/>
      <c r="O266" s="240"/>
      <c r="P266" s="240" t="s">
        <v>697</v>
      </c>
      <c r="Q266" s="240"/>
      <c r="R266" s="240"/>
      <c r="S266" s="240"/>
      <c r="T266" s="240"/>
      <c r="U266" s="240"/>
      <c r="V266" s="240"/>
      <c r="W266" s="240"/>
      <c r="X266" s="240"/>
      <c r="Y266" s="240"/>
      <c r="Z266" s="240"/>
      <c r="AA266" s="240"/>
      <c r="AB266" s="240"/>
      <c r="AC266" s="240"/>
      <c r="AD266" s="240"/>
      <c r="AE266" s="240"/>
      <c r="AF266" s="240"/>
      <c r="AG266" s="240"/>
      <c r="AH266" s="376">
        <v>1</v>
      </c>
      <c r="AI266" s="377"/>
      <c r="AJ266" s="377"/>
      <c r="AK266" s="377"/>
      <c r="AL266" s="377"/>
      <c r="AM266" s="377"/>
      <c r="AN266" s="377"/>
      <c r="AO266" s="377"/>
      <c r="AP266" s="377"/>
      <c r="AQ266" s="377"/>
      <c r="AR266" s="377"/>
      <c r="AS266" s="377"/>
      <c r="AT266" s="378"/>
      <c r="AU266" s="33"/>
      <c r="AV266" s="240" t="s">
        <v>118</v>
      </c>
      <c r="AW266" s="240"/>
      <c r="AX266" s="240"/>
      <c r="AY266" s="240"/>
      <c r="AZ266" s="240"/>
      <c r="BA266" s="240"/>
      <c r="BB266" s="240"/>
      <c r="BC266" s="240"/>
      <c r="BD266" s="240"/>
      <c r="BE266" s="240"/>
      <c r="BF266" s="240"/>
      <c r="BG266" s="240"/>
      <c r="BH266" s="240"/>
      <c r="BI266" s="240"/>
      <c r="BJ266" s="347" t="s">
        <v>1049</v>
      </c>
      <c r="BK266" s="347"/>
      <c r="BL266" s="347"/>
      <c r="BM266" s="347"/>
      <c r="BN266" s="347"/>
      <c r="BO266" s="347"/>
      <c r="BP266" s="347"/>
      <c r="BQ266" s="347"/>
      <c r="BR266" s="347"/>
      <c r="BS266" s="347"/>
      <c r="BT266" s="347"/>
      <c r="BU266" s="347"/>
      <c r="BV266" s="347"/>
      <c r="BW266" s="347"/>
      <c r="BX266" s="240" t="s">
        <v>118</v>
      </c>
      <c r="BY266" s="240"/>
      <c r="BZ266" s="240"/>
      <c r="CA266" s="240"/>
      <c r="CB266" s="240"/>
      <c r="CC266" s="240"/>
      <c r="CD266" s="240"/>
      <c r="CE266" s="240"/>
      <c r="CF266" s="240"/>
      <c r="CG266" s="240" t="s">
        <v>118</v>
      </c>
      <c r="CH266" s="240"/>
      <c r="CI266" s="240"/>
      <c r="CJ266" s="240"/>
      <c r="CK266" s="240"/>
      <c r="CL266" s="240"/>
      <c r="CM266" s="240"/>
      <c r="CN266" s="240"/>
    </row>
    <row r="267" spans="1:147" ht="14.25" customHeight="1" x14ac:dyDescent="0.35">
      <c r="D267" s="240"/>
      <c r="E267" s="240"/>
      <c r="F267" s="240"/>
      <c r="G267" s="240"/>
      <c r="H267" s="240"/>
      <c r="I267" s="240"/>
      <c r="J267" s="240"/>
      <c r="K267" s="240"/>
      <c r="L267" s="240"/>
      <c r="M267" s="240"/>
      <c r="N267" s="240"/>
      <c r="O267" s="240"/>
      <c r="P267" s="240"/>
      <c r="Q267" s="240"/>
      <c r="R267" s="240"/>
      <c r="S267" s="240"/>
      <c r="T267" s="240"/>
      <c r="U267" s="240"/>
      <c r="V267" s="240"/>
      <c r="W267" s="240"/>
      <c r="X267" s="240"/>
      <c r="Y267" s="240"/>
      <c r="Z267" s="240"/>
      <c r="AA267" s="240"/>
      <c r="AB267" s="240"/>
      <c r="AC267" s="240"/>
      <c r="AD267" s="240"/>
      <c r="AE267" s="240"/>
      <c r="AF267" s="240"/>
      <c r="AG267" s="240"/>
      <c r="AH267" s="379"/>
      <c r="AI267" s="380"/>
      <c r="AJ267" s="380"/>
      <c r="AK267" s="380"/>
      <c r="AL267" s="380"/>
      <c r="AM267" s="380"/>
      <c r="AN267" s="380"/>
      <c r="AO267" s="380"/>
      <c r="AP267" s="380"/>
      <c r="AQ267" s="380"/>
      <c r="AR267" s="380"/>
      <c r="AS267" s="380"/>
      <c r="AT267" s="381"/>
      <c r="AU267" s="33"/>
      <c r="AV267" s="240"/>
      <c r="AW267" s="240"/>
      <c r="AX267" s="240"/>
      <c r="AY267" s="240"/>
      <c r="AZ267" s="240"/>
      <c r="BA267" s="240"/>
      <c r="BB267" s="240"/>
      <c r="BC267" s="240"/>
      <c r="BD267" s="240"/>
      <c r="BE267" s="240"/>
      <c r="BF267" s="240"/>
      <c r="BG267" s="240"/>
      <c r="BH267" s="240"/>
      <c r="BI267" s="240"/>
      <c r="BJ267" s="347"/>
      <c r="BK267" s="347"/>
      <c r="BL267" s="347"/>
      <c r="BM267" s="347"/>
      <c r="BN267" s="347"/>
      <c r="BO267" s="347"/>
      <c r="BP267" s="347"/>
      <c r="BQ267" s="347"/>
      <c r="BR267" s="347"/>
      <c r="BS267" s="347"/>
      <c r="BT267" s="347"/>
      <c r="BU267" s="347"/>
      <c r="BV267" s="347"/>
      <c r="BW267" s="347"/>
      <c r="BX267" s="240"/>
      <c r="BY267" s="240"/>
      <c r="BZ267" s="240"/>
      <c r="CA267" s="240"/>
      <c r="CB267" s="240"/>
      <c r="CC267" s="240"/>
      <c r="CD267" s="240"/>
      <c r="CE267" s="240"/>
      <c r="CF267" s="240"/>
      <c r="CG267" s="240"/>
      <c r="CH267" s="240"/>
      <c r="CI267" s="240"/>
      <c r="CJ267" s="240"/>
      <c r="CK267" s="240"/>
      <c r="CL267" s="240"/>
      <c r="CM267" s="240"/>
      <c r="CN267" s="240"/>
    </row>
    <row r="268" spans="1:147" ht="14.25" customHeight="1" x14ac:dyDescent="0.35">
      <c r="D268" s="61" t="s">
        <v>346</v>
      </c>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4"/>
      <c r="AC268" s="34"/>
      <c r="AD268" s="34"/>
      <c r="AE268" s="34"/>
      <c r="AF268" s="34"/>
      <c r="AG268" s="34"/>
      <c r="AH268" s="34"/>
      <c r="AI268" s="34"/>
      <c r="AJ268" s="34"/>
      <c r="AK268" s="34"/>
      <c r="AL268" s="34"/>
      <c r="AM268" s="34"/>
      <c r="AN268" s="34"/>
      <c r="AO268" s="34"/>
      <c r="AP268" s="34"/>
      <c r="AQ268" s="34"/>
      <c r="AR268" s="34"/>
      <c r="AS268" s="34"/>
      <c r="AT268" s="34"/>
      <c r="AU268" s="58"/>
      <c r="AV268" s="354" t="s">
        <v>347</v>
      </c>
      <c r="AW268" s="354"/>
      <c r="AX268" s="354"/>
      <c r="AY268" s="354"/>
      <c r="AZ268" s="354"/>
      <c r="BA268" s="354"/>
      <c r="BB268" s="354"/>
      <c r="BC268" s="354"/>
      <c r="BD268" s="354"/>
      <c r="BE268" s="354"/>
      <c r="BF268" s="354"/>
      <c r="BG268" s="354"/>
      <c r="BH268" s="354"/>
      <c r="BI268" s="354"/>
      <c r="BJ268" s="354"/>
      <c r="BK268" s="354"/>
      <c r="BL268" s="354"/>
      <c r="BM268" s="354"/>
      <c r="BN268" s="354"/>
      <c r="BO268" s="354"/>
      <c r="BP268" s="370"/>
      <c r="BQ268" s="370"/>
      <c r="BR268" s="370"/>
      <c r="BS268" s="370"/>
      <c r="BT268" s="370"/>
      <c r="BU268" s="370"/>
      <c r="BV268" s="370"/>
      <c r="BW268" s="34"/>
      <c r="BX268" s="34"/>
      <c r="BY268" s="34"/>
      <c r="BZ268" s="34"/>
      <c r="CA268" s="34"/>
      <c r="CB268" s="34"/>
      <c r="CC268" s="34"/>
      <c r="CD268" s="34"/>
      <c r="CE268" s="34"/>
      <c r="CF268" s="34"/>
      <c r="CG268" s="34"/>
      <c r="CH268" s="34"/>
      <c r="CI268" s="34"/>
      <c r="CJ268" s="34"/>
      <c r="CK268" s="34"/>
      <c r="CL268" s="34"/>
      <c r="CM268" s="34"/>
      <c r="CN268" s="34"/>
      <c r="EF268" s="140"/>
      <c r="EG268" s="140"/>
      <c r="EH268" s="140"/>
      <c r="EI268" s="140"/>
      <c r="EJ268" s="140"/>
      <c r="EK268" s="140"/>
      <c r="EL268" s="140"/>
      <c r="EM268" s="140"/>
      <c r="EN268" s="140"/>
      <c r="EO268" s="140"/>
      <c r="EP268" s="140"/>
      <c r="EQ268" s="140"/>
    </row>
    <row r="269" spans="1:147" ht="14.25" customHeight="1" x14ac:dyDescent="0.35">
      <c r="E269" s="90"/>
      <c r="F269" s="90"/>
      <c r="G269" s="90"/>
      <c r="H269" s="90"/>
      <c r="I269" s="90"/>
      <c r="J269" s="90"/>
      <c r="K269" s="90"/>
      <c r="L269" s="90"/>
      <c r="M269" s="90"/>
      <c r="N269" s="90"/>
      <c r="O269" s="90"/>
      <c r="P269" s="90"/>
      <c r="Q269" s="90"/>
      <c r="R269" s="90"/>
      <c r="S269" s="90"/>
      <c r="T269" s="90"/>
      <c r="U269" s="90"/>
      <c r="V269" s="90"/>
      <c r="W269" s="90"/>
      <c r="X269" s="90"/>
      <c r="Y269" s="90"/>
      <c r="Z269" s="90"/>
      <c r="AA269" s="90"/>
      <c r="AB269" s="90"/>
      <c r="EF269" s="140"/>
      <c r="EG269" s="140"/>
      <c r="EH269" s="140"/>
      <c r="EI269" s="140"/>
      <c r="EJ269" s="140"/>
      <c r="EK269" s="140"/>
      <c r="EL269" s="140"/>
      <c r="EM269" s="140"/>
      <c r="EN269" s="140"/>
      <c r="EO269" s="140"/>
      <c r="EP269" s="140"/>
      <c r="EQ269" s="140"/>
    </row>
    <row r="270" spans="1:147" ht="14.25" customHeight="1" x14ac:dyDescent="0.35">
      <c r="A270" s="313"/>
      <c r="B270" s="313"/>
      <c r="C270" s="313"/>
      <c r="D270" s="313"/>
      <c r="E270" s="313"/>
      <c r="F270" s="313"/>
      <c r="G270" s="313"/>
      <c r="H270" s="313"/>
      <c r="I270" s="313"/>
      <c r="J270" s="313"/>
      <c r="K270" s="313"/>
      <c r="L270" s="313"/>
      <c r="M270" s="313"/>
      <c r="N270" s="313"/>
      <c r="O270" s="313"/>
      <c r="P270" s="313"/>
      <c r="Q270" s="313"/>
      <c r="R270" s="313"/>
      <c r="S270" s="313"/>
      <c r="T270" s="313"/>
      <c r="U270" s="313"/>
      <c r="V270" s="313"/>
      <c r="W270" s="313"/>
      <c r="X270" s="313"/>
      <c r="Y270" s="313"/>
      <c r="Z270" s="313"/>
      <c r="AA270" s="313"/>
      <c r="AB270" s="313"/>
      <c r="AC270" s="313"/>
      <c r="AD270" s="313"/>
      <c r="AE270" s="313"/>
      <c r="AF270" s="313"/>
      <c r="AG270" s="313"/>
      <c r="AH270" s="313"/>
      <c r="AI270" s="313"/>
      <c r="AJ270" s="313"/>
      <c r="AK270" s="313"/>
      <c r="AL270" s="313"/>
      <c r="AM270" s="313"/>
      <c r="AN270" s="313"/>
      <c r="AO270" s="313"/>
      <c r="AP270" s="313"/>
      <c r="AQ270" s="313"/>
      <c r="AR270" s="313"/>
      <c r="AS270" s="313"/>
      <c r="AT270" s="313"/>
      <c r="AU270" s="313"/>
      <c r="AV270" s="313"/>
      <c r="AW270" s="313"/>
      <c r="AX270" s="313"/>
      <c r="AY270" s="313"/>
      <c r="AZ270" s="313"/>
      <c r="BA270" s="313"/>
      <c r="BB270" s="313"/>
      <c r="BC270" s="313"/>
      <c r="BD270" s="313"/>
      <c r="BE270" s="313"/>
      <c r="BF270" s="313"/>
      <c r="BG270" s="313"/>
      <c r="BH270" s="313"/>
      <c r="BI270" s="313"/>
      <c r="BJ270" s="313"/>
      <c r="BK270" s="313"/>
      <c r="BL270" s="313"/>
      <c r="BM270" s="313"/>
      <c r="BN270" s="313"/>
      <c r="BO270" s="313"/>
      <c r="BP270" s="313"/>
      <c r="BQ270" s="313"/>
      <c r="BR270" s="313"/>
      <c r="BS270" s="313"/>
      <c r="BT270" s="313"/>
      <c r="BU270" s="313"/>
      <c r="BV270" s="313"/>
      <c r="BW270" s="313"/>
      <c r="BX270" s="313"/>
      <c r="BY270" s="313"/>
      <c r="BZ270" s="313"/>
      <c r="CA270" s="313"/>
      <c r="CB270" s="313"/>
      <c r="CC270" s="313"/>
      <c r="CD270" s="313"/>
      <c r="CE270" s="313"/>
      <c r="CF270" s="313"/>
      <c r="CG270" s="313"/>
      <c r="CH270" s="313"/>
      <c r="CI270" s="313"/>
      <c r="CJ270" s="313"/>
      <c r="CK270" s="313"/>
      <c r="CL270" s="313"/>
      <c r="CM270" s="313"/>
      <c r="CN270" s="313"/>
      <c r="EF270" s="140"/>
      <c r="EG270" s="140"/>
      <c r="EH270" s="140"/>
      <c r="EI270" s="140"/>
      <c r="EJ270" s="140"/>
      <c r="EK270" s="140"/>
      <c r="EL270" s="140"/>
      <c r="EM270" s="140"/>
      <c r="EN270" s="140"/>
      <c r="EO270" s="140"/>
      <c r="EP270" s="140"/>
      <c r="EQ270" s="140"/>
    </row>
    <row r="271" spans="1:147" ht="14.25" customHeight="1" x14ac:dyDescent="0.35">
      <c r="A271" s="313"/>
      <c r="B271" s="313"/>
      <c r="C271" s="313"/>
      <c r="D271" s="313"/>
      <c r="E271" s="313"/>
      <c r="F271" s="313"/>
      <c r="G271" s="313"/>
      <c r="H271" s="313"/>
      <c r="I271" s="313"/>
      <c r="J271" s="313"/>
      <c r="K271" s="313"/>
      <c r="L271" s="313"/>
      <c r="M271" s="313"/>
      <c r="N271" s="313"/>
      <c r="O271" s="313"/>
      <c r="P271" s="313"/>
      <c r="Q271" s="313"/>
      <c r="R271" s="313"/>
      <c r="S271" s="313"/>
      <c r="T271" s="313"/>
      <c r="U271" s="313"/>
      <c r="V271" s="313"/>
      <c r="W271" s="313"/>
      <c r="X271" s="313"/>
      <c r="Y271" s="313"/>
      <c r="Z271" s="313"/>
      <c r="AA271" s="313"/>
      <c r="AB271" s="313"/>
      <c r="AC271" s="313"/>
      <c r="AD271" s="313"/>
      <c r="AE271" s="313"/>
      <c r="AF271" s="313"/>
      <c r="AG271" s="313"/>
      <c r="AH271" s="313"/>
      <c r="AI271" s="313"/>
      <c r="AJ271" s="313"/>
      <c r="AK271" s="313"/>
      <c r="AL271" s="313"/>
      <c r="AM271" s="313"/>
      <c r="AN271" s="313"/>
      <c r="AO271" s="313"/>
      <c r="AP271" s="313"/>
      <c r="AQ271" s="313"/>
      <c r="AR271" s="313"/>
      <c r="AS271" s="313"/>
      <c r="AT271" s="313"/>
      <c r="AU271" s="313"/>
      <c r="AV271" s="313"/>
      <c r="AW271" s="313"/>
      <c r="AX271" s="313"/>
      <c r="AY271" s="313"/>
      <c r="AZ271" s="313"/>
      <c r="BA271" s="313"/>
      <c r="BB271" s="313"/>
      <c r="BC271" s="313"/>
      <c r="BD271" s="313"/>
      <c r="BE271" s="313"/>
      <c r="BF271" s="313"/>
      <c r="BG271" s="313"/>
      <c r="BH271" s="313"/>
      <c r="BI271" s="313"/>
      <c r="BJ271" s="313"/>
      <c r="BK271" s="313"/>
      <c r="BL271" s="313"/>
      <c r="BM271" s="313"/>
      <c r="BN271" s="313"/>
      <c r="BO271" s="313"/>
      <c r="BP271" s="313"/>
      <c r="BQ271" s="313"/>
      <c r="BR271" s="313"/>
      <c r="BS271" s="313"/>
      <c r="BT271" s="313"/>
      <c r="BU271" s="313"/>
      <c r="BV271" s="313"/>
      <c r="BW271" s="313"/>
      <c r="BX271" s="313"/>
      <c r="BY271" s="313"/>
      <c r="BZ271" s="313"/>
      <c r="CA271" s="313"/>
      <c r="CB271" s="313"/>
      <c r="CC271" s="313"/>
      <c r="CD271" s="313"/>
      <c r="CE271" s="313"/>
      <c r="CF271" s="313"/>
      <c r="CG271" s="313"/>
      <c r="CH271" s="313"/>
      <c r="CI271" s="313"/>
      <c r="CJ271" s="313"/>
      <c r="CK271" s="313"/>
      <c r="CL271" s="313"/>
      <c r="CM271" s="313"/>
      <c r="CN271" s="313"/>
      <c r="EF271" s="140"/>
      <c r="EG271" s="140"/>
      <c r="EH271" s="140"/>
      <c r="EI271" s="140"/>
      <c r="EJ271" s="140"/>
      <c r="EK271" s="140"/>
      <c r="EL271" s="140"/>
      <c r="EM271" s="140"/>
      <c r="EN271" s="140"/>
      <c r="EO271" s="140"/>
      <c r="EP271" s="140"/>
      <c r="EQ271" s="140"/>
    </row>
    <row r="272" spans="1:147" ht="14.25" customHeight="1" x14ac:dyDescent="0.35">
      <c r="EF272" s="140"/>
      <c r="EG272" s="140"/>
      <c r="EH272" s="140"/>
      <c r="EI272" s="140"/>
      <c r="EJ272" s="140"/>
      <c r="EK272" s="140"/>
      <c r="EL272" s="140"/>
      <c r="EM272" s="140"/>
      <c r="EN272" s="140"/>
      <c r="EO272" s="140"/>
      <c r="EP272" s="140"/>
      <c r="EQ272" s="140"/>
    </row>
    <row r="273" spans="4:150" ht="14.25" customHeight="1" x14ac:dyDescent="0.35">
      <c r="D273" s="219" t="s">
        <v>119</v>
      </c>
      <c r="E273" s="219"/>
      <c r="F273" s="219"/>
      <c r="G273" s="219"/>
      <c r="H273" s="219"/>
      <c r="I273" s="219"/>
      <c r="J273" s="219"/>
      <c r="K273" s="219"/>
      <c r="L273" s="219"/>
      <c r="M273" s="219"/>
      <c r="N273" s="219"/>
      <c r="O273" s="219"/>
      <c r="P273" s="219"/>
      <c r="Q273" s="219"/>
      <c r="R273" s="219"/>
      <c r="S273" s="219"/>
      <c r="T273" s="219"/>
      <c r="U273" s="219"/>
      <c r="V273" s="219"/>
      <c r="W273" s="219"/>
      <c r="X273" s="219"/>
      <c r="Y273" s="219"/>
      <c r="Z273" s="219"/>
      <c r="AA273" s="219"/>
      <c r="AB273" s="219"/>
      <c r="AC273" s="219"/>
      <c r="AD273" s="219"/>
      <c r="AE273" s="219"/>
      <c r="AF273" s="219"/>
      <c r="AG273" s="219"/>
      <c r="AH273" s="219"/>
      <c r="AI273" s="219"/>
      <c r="AJ273" s="219"/>
      <c r="AK273" s="219"/>
      <c r="AL273" s="219"/>
      <c r="AM273" s="219"/>
      <c r="AN273" s="219"/>
      <c r="AO273" s="219"/>
      <c r="AP273" s="219"/>
      <c r="AQ273" s="219"/>
      <c r="AR273" s="219"/>
      <c r="AS273" s="219"/>
      <c r="AT273" s="219"/>
      <c r="AU273" s="9"/>
      <c r="AV273" s="9"/>
      <c r="AW273" s="9"/>
      <c r="AX273" s="9"/>
      <c r="AY273" s="9"/>
      <c r="AZ273" s="9"/>
      <c r="BA273" s="9"/>
      <c r="BB273" s="9"/>
      <c r="BC273" s="9"/>
      <c r="BD273" s="9"/>
      <c r="BE273" s="9"/>
      <c r="BF273" s="9"/>
      <c r="BG273" s="9"/>
      <c r="BH273" s="9"/>
      <c r="BI273" s="9"/>
      <c r="BJ273" s="9"/>
      <c r="BK273" s="9"/>
      <c r="BL273" s="9"/>
      <c r="BM273" s="9"/>
      <c r="BN273" s="9"/>
      <c r="BO273" s="9"/>
      <c r="BP273" s="9"/>
      <c r="EF273" s="140"/>
      <c r="EG273" s="140"/>
      <c r="EH273" s="140" t="s">
        <v>310</v>
      </c>
      <c r="EI273" s="140"/>
      <c r="EJ273" s="140"/>
      <c r="EK273" s="140"/>
      <c r="EL273" s="140"/>
      <c r="EM273" s="140"/>
      <c r="EN273" s="140"/>
      <c r="EO273" s="140"/>
      <c r="EP273" s="140"/>
      <c r="EQ273" s="140"/>
    </row>
    <row r="274" spans="4:150" ht="14.25" customHeight="1" x14ac:dyDescent="0.35">
      <c r="D274" s="220"/>
      <c r="E274" s="220"/>
      <c r="F274" s="220"/>
      <c r="G274" s="220"/>
      <c r="H274" s="220"/>
      <c r="I274" s="220"/>
      <c r="J274" s="220"/>
      <c r="K274" s="220"/>
      <c r="L274" s="220"/>
      <c r="M274" s="220"/>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9"/>
      <c r="AV274" s="9"/>
      <c r="AW274" s="9"/>
      <c r="AX274" s="9"/>
      <c r="AY274" s="9"/>
      <c r="AZ274" s="9"/>
      <c r="BA274" s="9"/>
      <c r="BB274" s="9"/>
      <c r="BC274" s="9"/>
      <c r="BD274" s="9"/>
      <c r="BE274" s="9"/>
      <c r="BF274" s="9"/>
      <c r="BG274" s="9"/>
      <c r="BH274" s="9"/>
      <c r="BI274" s="9"/>
      <c r="BJ274" s="9"/>
      <c r="BK274" s="9"/>
      <c r="BL274" s="9"/>
      <c r="BM274" s="9"/>
      <c r="BN274" s="9"/>
      <c r="BO274" s="9"/>
      <c r="BP274" s="9"/>
      <c r="EF274" s="140"/>
      <c r="EG274" s="140"/>
      <c r="EH274" s="154" t="s">
        <v>991</v>
      </c>
      <c r="EI274" s="154" t="s">
        <v>848</v>
      </c>
      <c r="EJ274" s="154" t="s">
        <v>992</v>
      </c>
      <c r="EK274" s="155"/>
      <c r="EL274" s="155"/>
      <c r="EM274" s="155"/>
      <c r="EN274" s="155"/>
      <c r="EO274" s="155"/>
      <c r="EP274" s="155"/>
      <c r="EQ274" s="155"/>
      <c r="ER274" s="99"/>
      <c r="ES274" s="99"/>
      <c r="ET274" s="99"/>
    </row>
    <row r="275" spans="4:150" ht="14.25" customHeight="1" x14ac:dyDescent="0.35">
      <c r="D275" s="369" t="s">
        <v>991</v>
      </c>
      <c r="E275" s="369"/>
      <c r="F275" s="369"/>
      <c r="G275" s="369"/>
      <c r="H275" s="369"/>
      <c r="I275" s="369"/>
      <c r="J275" s="369"/>
      <c r="K275" s="369"/>
      <c r="L275" s="369"/>
      <c r="M275" s="369"/>
      <c r="N275" s="369"/>
      <c r="O275" s="369"/>
      <c r="P275" s="369"/>
      <c r="Q275" s="369"/>
      <c r="R275" s="369" t="s">
        <v>848</v>
      </c>
      <c r="S275" s="369"/>
      <c r="T275" s="369"/>
      <c r="U275" s="369"/>
      <c r="V275" s="369"/>
      <c r="W275" s="369"/>
      <c r="X275" s="369"/>
      <c r="Y275" s="369"/>
      <c r="Z275" s="369"/>
      <c r="AA275" s="369"/>
      <c r="AB275" s="369"/>
      <c r="AC275" s="369"/>
      <c r="AD275" s="369"/>
      <c r="AE275" s="369"/>
      <c r="AF275" s="369" t="s">
        <v>992</v>
      </c>
      <c r="AG275" s="369"/>
      <c r="AH275" s="369"/>
      <c r="AI275" s="369"/>
      <c r="AJ275" s="369"/>
      <c r="AK275" s="369"/>
      <c r="AL275" s="369"/>
      <c r="AM275" s="369"/>
      <c r="AN275" s="369"/>
      <c r="AO275" s="369"/>
      <c r="AP275" s="369"/>
      <c r="AQ275" s="369"/>
      <c r="AR275" s="369"/>
      <c r="AS275" s="369"/>
      <c r="AT275" s="369"/>
      <c r="AU275" s="13"/>
      <c r="AV275" s="13"/>
      <c r="AW275" s="3"/>
      <c r="AX275" s="3"/>
      <c r="AY275" s="3"/>
      <c r="AZ275" s="3"/>
      <c r="BA275" s="3"/>
      <c r="BB275" s="3"/>
      <c r="BC275" s="3"/>
      <c r="BD275" s="3"/>
      <c r="BE275" s="3"/>
      <c r="BF275" s="3"/>
      <c r="BG275" s="3"/>
      <c r="BH275" s="3"/>
      <c r="BI275" s="3"/>
      <c r="EF275" s="140"/>
      <c r="EG275" s="140"/>
      <c r="EH275" s="148">
        <v>5.4489999999999998</v>
      </c>
      <c r="EI275" s="148">
        <v>2.2719999999999998</v>
      </c>
      <c r="EJ275" s="148">
        <f>+AP279</f>
        <v>5642</v>
      </c>
      <c r="EK275" s="140"/>
      <c r="EL275" s="140"/>
      <c r="EM275" s="140"/>
      <c r="EN275" s="140"/>
      <c r="EO275" s="140"/>
      <c r="EP275" s="140"/>
      <c r="EQ275" s="140"/>
    </row>
    <row r="276" spans="4:150" ht="14.25" customHeight="1" x14ac:dyDescent="0.35">
      <c r="D276" s="369"/>
      <c r="E276" s="369"/>
      <c r="F276" s="369"/>
      <c r="G276" s="369"/>
      <c r="H276" s="369"/>
      <c r="I276" s="369"/>
      <c r="J276" s="369"/>
      <c r="K276" s="369"/>
      <c r="L276" s="369"/>
      <c r="M276" s="369"/>
      <c r="N276" s="369"/>
      <c r="O276" s="369"/>
      <c r="P276" s="369"/>
      <c r="Q276" s="369"/>
      <c r="R276" s="369"/>
      <c r="S276" s="369"/>
      <c r="T276" s="369"/>
      <c r="U276" s="369"/>
      <c r="V276" s="369"/>
      <c r="W276" s="369"/>
      <c r="X276" s="369"/>
      <c r="Y276" s="369"/>
      <c r="Z276" s="369"/>
      <c r="AA276" s="369"/>
      <c r="AB276" s="369"/>
      <c r="AC276" s="369"/>
      <c r="AD276" s="369"/>
      <c r="AE276" s="369"/>
      <c r="AF276" s="369"/>
      <c r="AG276" s="369"/>
      <c r="AH276" s="369"/>
      <c r="AI276" s="369"/>
      <c r="AJ276" s="369"/>
      <c r="AK276" s="369"/>
      <c r="AL276" s="369"/>
      <c r="AM276" s="369"/>
      <c r="AN276" s="369"/>
      <c r="AO276" s="369"/>
      <c r="AP276" s="369"/>
      <c r="AQ276" s="369"/>
      <c r="AR276" s="369"/>
      <c r="AS276" s="369"/>
      <c r="AT276" s="369"/>
      <c r="AU276" s="6"/>
      <c r="AV276" s="6"/>
      <c r="AW276" s="3"/>
      <c r="AX276" s="3"/>
      <c r="AY276" s="3"/>
      <c r="AZ276" s="3"/>
      <c r="BA276" s="3"/>
      <c r="BB276" s="3"/>
      <c r="BC276" s="3"/>
      <c r="BD276" s="3"/>
      <c r="BE276" s="3"/>
      <c r="BF276" s="3"/>
      <c r="BG276" s="3"/>
      <c r="BH276" s="3"/>
      <c r="BI276" s="3"/>
      <c r="EF276" s="140"/>
      <c r="EG276" s="140"/>
      <c r="EH276" s="140"/>
      <c r="EI276" s="140"/>
      <c r="EJ276" s="140"/>
      <c r="EK276" s="140"/>
      <c r="EL276" s="140"/>
      <c r="EM276" s="140"/>
      <c r="EN276" s="140"/>
      <c r="EO276" s="140"/>
      <c r="EP276" s="140"/>
      <c r="EQ276" s="140"/>
    </row>
    <row r="277" spans="4:150" ht="14.25" customHeight="1" x14ac:dyDescent="0.35">
      <c r="D277" s="288" t="s">
        <v>120</v>
      </c>
      <c r="E277" s="288"/>
      <c r="F277" s="288"/>
      <c r="G277" s="288"/>
      <c r="H277" s="288"/>
      <c r="I277" s="288" t="s">
        <v>121</v>
      </c>
      <c r="J277" s="288"/>
      <c r="K277" s="288"/>
      <c r="L277" s="288"/>
      <c r="M277" s="288"/>
      <c r="N277" s="288" t="s">
        <v>122</v>
      </c>
      <c r="O277" s="288"/>
      <c r="P277" s="288"/>
      <c r="Q277" s="288"/>
      <c r="R277" s="288" t="s">
        <v>120</v>
      </c>
      <c r="S277" s="288"/>
      <c r="T277" s="288"/>
      <c r="U277" s="288"/>
      <c r="V277" s="288"/>
      <c r="W277" s="288" t="s">
        <v>121</v>
      </c>
      <c r="X277" s="288"/>
      <c r="Y277" s="288"/>
      <c r="Z277" s="288"/>
      <c r="AA277" s="288"/>
      <c r="AB277" s="288" t="s">
        <v>122</v>
      </c>
      <c r="AC277" s="288"/>
      <c r="AD277" s="288"/>
      <c r="AE277" s="288"/>
      <c r="AF277" s="288" t="s">
        <v>120</v>
      </c>
      <c r="AG277" s="288"/>
      <c r="AH277" s="288"/>
      <c r="AI277" s="288"/>
      <c r="AJ277" s="288"/>
      <c r="AK277" s="288" t="s">
        <v>121</v>
      </c>
      <c r="AL277" s="288"/>
      <c r="AM277" s="288"/>
      <c r="AN277" s="288"/>
      <c r="AO277" s="288"/>
      <c r="AP277" s="288" t="s">
        <v>122</v>
      </c>
      <c r="AQ277" s="288"/>
      <c r="AR277" s="288"/>
      <c r="AS277" s="288"/>
      <c r="AT277" s="288"/>
      <c r="AU277" s="8"/>
      <c r="AV277" s="8"/>
      <c r="AW277" s="3"/>
      <c r="AX277" s="3"/>
      <c r="AY277" s="3"/>
      <c r="AZ277" s="3"/>
      <c r="BA277" s="3"/>
      <c r="BB277" s="3"/>
      <c r="BC277" s="3"/>
      <c r="BD277" s="3"/>
      <c r="BE277" s="3"/>
      <c r="BF277" s="3"/>
      <c r="BG277" s="3"/>
      <c r="BH277" s="3"/>
      <c r="BI277" s="3"/>
      <c r="EF277" s="140"/>
      <c r="EG277" s="140"/>
      <c r="EH277" s="152"/>
      <c r="EI277" s="152"/>
      <c r="EJ277" s="152"/>
      <c r="EK277" s="140"/>
      <c r="EL277" s="140"/>
      <c r="EM277" s="140"/>
      <c r="EN277" s="140"/>
      <c r="EO277" s="140"/>
      <c r="EP277" s="140"/>
      <c r="EQ277" s="140"/>
    </row>
    <row r="278" spans="4:150" ht="14.25" customHeight="1" x14ac:dyDescent="0.35">
      <c r="D278" s="288"/>
      <c r="E278" s="288"/>
      <c r="F278" s="288"/>
      <c r="G278" s="288"/>
      <c r="H278" s="288"/>
      <c r="I278" s="288"/>
      <c r="J278" s="288"/>
      <c r="K278" s="288"/>
      <c r="L278" s="288"/>
      <c r="M278" s="288"/>
      <c r="N278" s="288"/>
      <c r="O278" s="288"/>
      <c r="P278" s="288"/>
      <c r="Q278" s="288"/>
      <c r="R278" s="288"/>
      <c r="S278" s="288"/>
      <c r="T278" s="288"/>
      <c r="U278" s="288"/>
      <c r="V278" s="288"/>
      <c r="W278" s="288"/>
      <c r="X278" s="288"/>
      <c r="Y278" s="288"/>
      <c r="Z278" s="288"/>
      <c r="AA278" s="288"/>
      <c r="AB278" s="288"/>
      <c r="AC278" s="288"/>
      <c r="AD278" s="288"/>
      <c r="AE278" s="288"/>
      <c r="AF278" s="288"/>
      <c r="AG278" s="288"/>
      <c r="AH278" s="288"/>
      <c r="AI278" s="288"/>
      <c r="AJ278" s="288"/>
      <c r="AK278" s="288"/>
      <c r="AL278" s="288"/>
      <c r="AM278" s="288"/>
      <c r="AN278" s="288"/>
      <c r="AO278" s="288"/>
      <c r="AP278" s="288"/>
      <c r="AQ278" s="288"/>
      <c r="AR278" s="288"/>
      <c r="AS278" s="288"/>
      <c r="AT278" s="288"/>
      <c r="AU278" s="8"/>
      <c r="AV278" s="8"/>
      <c r="AW278" s="3"/>
      <c r="AX278" s="3"/>
      <c r="AY278" s="3"/>
      <c r="AZ278" s="3"/>
      <c r="BA278" s="3"/>
      <c r="BB278" s="3"/>
      <c r="BC278" s="3"/>
      <c r="BD278" s="3"/>
      <c r="BE278" s="3"/>
      <c r="BF278" s="3"/>
      <c r="BG278" s="3"/>
      <c r="BH278" s="3"/>
      <c r="BI278" s="3"/>
      <c r="CF278" s="3"/>
      <c r="CG278" s="3"/>
      <c r="CH278" s="3"/>
      <c r="CI278" s="3"/>
      <c r="CJ278" s="3"/>
      <c r="CK278" s="3"/>
      <c r="CL278" s="3"/>
      <c r="CM278" s="3"/>
      <c r="EF278" s="140"/>
      <c r="EG278" s="140"/>
      <c r="EH278" s="140"/>
      <c r="EI278" s="140"/>
      <c r="EJ278" s="140"/>
      <c r="EK278" s="140"/>
      <c r="EL278" s="140"/>
      <c r="EM278" s="140"/>
      <c r="EN278" s="140"/>
      <c r="EO278" s="140"/>
      <c r="EP278" s="140"/>
      <c r="EQ278" s="140"/>
    </row>
    <row r="279" spans="4:150" ht="14.25" customHeight="1" x14ac:dyDescent="0.35">
      <c r="D279" s="367">
        <v>2996</v>
      </c>
      <c r="E279" s="242"/>
      <c r="F279" s="242"/>
      <c r="G279" s="242"/>
      <c r="H279" s="242"/>
      <c r="I279" s="367">
        <v>2453</v>
      </c>
      <c r="J279" s="242"/>
      <c r="K279" s="242"/>
      <c r="L279" s="242"/>
      <c r="M279" s="242"/>
      <c r="N279" s="367">
        <f>+D279+I279</f>
        <v>5449</v>
      </c>
      <c r="O279" s="367"/>
      <c r="P279" s="367"/>
      <c r="Q279" s="367"/>
      <c r="R279" s="368">
        <v>2.9990000000000001</v>
      </c>
      <c r="S279" s="368"/>
      <c r="T279" s="368"/>
      <c r="U279" s="368"/>
      <c r="V279" s="368"/>
      <c r="W279" s="368">
        <v>2.2690000000000001</v>
      </c>
      <c r="X279" s="368"/>
      <c r="Y279" s="368"/>
      <c r="Z279" s="368"/>
      <c r="AA279" s="368"/>
      <c r="AB279" s="368">
        <f>R279+W279</f>
        <v>5.2680000000000007</v>
      </c>
      <c r="AC279" s="368"/>
      <c r="AD279" s="368"/>
      <c r="AE279" s="368"/>
      <c r="AF279" s="367">
        <v>3414</v>
      </c>
      <c r="AG279" s="242"/>
      <c r="AH279" s="242"/>
      <c r="AI279" s="242"/>
      <c r="AJ279" s="242"/>
      <c r="AK279" s="367">
        <f>AP279-AF279</f>
        <v>2228</v>
      </c>
      <c r="AL279" s="242"/>
      <c r="AM279" s="242"/>
      <c r="AN279" s="242"/>
      <c r="AO279" s="242"/>
      <c r="AP279" s="367">
        <v>5642</v>
      </c>
      <c r="AQ279" s="367"/>
      <c r="AR279" s="367"/>
      <c r="AS279" s="367"/>
      <c r="AT279" s="367"/>
      <c r="AU279" s="11"/>
      <c r="AV279" s="11"/>
      <c r="AW279" s="11"/>
      <c r="CF279" s="3"/>
      <c r="CG279" s="3"/>
      <c r="CH279" s="3"/>
      <c r="CI279" s="3"/>
      <c r="CJ279" s="3"/>
      <c r="CK279" s="3"/>
      <c r="CL279" s="3"/>
      <c r="CM279" s="3"/>
      <c r="EF279" s="140"/>
      <c r="EG279" s="140"/>
      <c r="EH279" s="140"/>
      <c r="EI279" s="140"/>
      <c r="EJ279" s="140"/>
      <c r="EK279" s="140"/>
      <c r="EL279" s="140"/>
      <c r="EM279" s="140"/>
      <c r="EN279" s="140"/>
      <c r="EO279" s="140"/>
      <c r="EP279" s="140"/>
      <c r="EQ279" s="140"/>
    </row>
    <row r="280" spans="4:150" ht="14.25" customHeight="1" x14ac:dyDescent="0.35">
      <c r="D280" s="242"/>
      <c r="E280" s="242"/>
      <c r="F280" s="242"/>
      <c r="G280" s="242"/>
      <c r="H280" s="242"/>
      <c r="I280" s="242"/>
      <c r="J280" s="242"/>
      <c r="K280" s="242"/>
      <c r="L280" s="242"/>
      <c r="M280" s="242"/>
      <c r="N280" s="367"/>
      <c r="O280" s="367"/>
      <c r="P280" s="367"/>
      <c r="Q280" s="367"/>
      <c r="R280" s="368"/>
      <c r="S280" s="368"/>
      <c r="T280" s="368"/>
      <c r="U280" s="368"/>
      <c r="V280" s="368"/>
      <c r="W280" s="368"/>
      <c r="X280" s="368"/>
      <c r="Y280" s="368"/>
      <c r="Z280" s="368"/>
      <c r="AA280" s="368"/>
      <c r="AB280" s="368"/>
      <c r="AC280" s="368"/>
      <c r="AD280" s="368"/>
      <c r="AE280" s="368"/>
      <c r="AF280" s="242"/>
      <c r="AG280" s="242"/>
      <c r="AH280" s="242"/>
      <c r="AI280" s="242"/>
      <c r="AJ280" s="242"/>
      <c r="AK280" s="242"/>
      <c r="AL280" s="242"/>
      <c r="AM280" s="242"/>
      <c r="AN280" s="242"/>
      <c r="AO280" s="242"/>
      <c r="AP280" s="367"/>
      <c r="AQ280" s="367"/>
      <c r="AR280" s="367"/>
      <c r="AS280" s="367"/>
      <c r="AT280" s="367"/>
      <c r="AU280" s="84"/>
      <c r="AV280" s="84"/>
      <c r="AW280" s="84"/>
      <c r="CF280" s="3"/>
      <c r="CG280" s="3"/>
      <c r="CH280" s="3"/>
      <c r="CI280" s="3"/>
      <c r="CJ280" s="3"/>
      <c r="CK280" s="3"/>
      <c r="CL280" s="3"/>
      <c r="CM280" s="3"/>
      <c r="EF280" s="140"/>
      <c r="EG280" s="140"/>
      <c r="EH280" s="140"/>
      <c r="EI280" s="140"/>
      <c r="EJ280" s="140"/>
      <c r="EK280" s="140"/>
      <c r="EL280" s="140"/>
      <c r="EM280" s="140"/>
      <c r="EN280" s="140"/>
      <c r="EO280" s="140"/>
      <c r="EP280" s="140"/>
      <c r="EQ280" s="140"/>
    </row>
    <row r="281" spans="4:150" ht="14.25" customHeight="1" x14ac:dyDescent="0.35">
      <c r="D281" s="54" t="s">
        <v>348</v>
      </c>
      <c r="E281" s="88"/>
      <c r="F281" s="88"/>
      <c r="G281" s="88"/>
      <c r="H281" s="88"/>
      <c r="I281" s="88"/>
      <c r="J281" s="88"/>
      <c r="K281" s="88"/>
      <c r="L281" s="88"/>
      <c r="M281" s="88"/>
      <c r="N281" s="88"/>
      <c r="O281" s="88"/>
      <c r="P281" s="88"/>
      <c r="Q281" s="88"/>
      <c r="R281" s="88"/>
      <c r="S281" s="88"/>
      <c r="T281" s="34"/>
      <c r="U281" s="34"/>
      <c r="V281" s="34"/>
      <c r="W281" s="34"/>
      <c r="X281" s="34"/>
      <c r="Y281" s="88"/>
      <c r="Z281" s="88"/>
      <c r="AA281" s="88"/>
      <c r="AB281" s="88"/>
      <c r="AC281" s="88"/>
      <c r="AD281" s="88"/>
      <c r="AE281" s="88"/>
      <c r="AF281" s="88"/>
      <c r="AG281" s="88"/>
      <c r="AH281" s="88"/>
      <c r="AI281" s="88"/>
      <c r="AJ281" s="88"/>
      <c r="AK281" s="88"/>
      <c r="AL281" s="88"/>
      <c r="AM281" s="88"/>
      <c r="AN281" s="88"/>
      <c r="AO281" s="88"/>
      <c r="AP281" s="88"/>
      <c r="AQ281" s="88"/>
      <c r="AR281" s="88"/>
      <c r="AS281" s="88"/>
      <c r="AT281" s="88"/>
      <c r="AU281" s="84"/>
      <c r="AV281" s="84"/>
      <c r="AW281" s="84"/>
      <c r="EF281" s="140"/>
      <c r="EG281" s="140"/>
      <c r="EH281" s="140"/>
      <c r="EI281" s="140"/>
      <c r="EJ281" s="140"/>
      <c r="EK281" s="140"/>
      <c r="EL281" s="140"/>
      <c r="EM281" s="140"/>
      <c r="EN281" s="140"/>
      <c r="EO281" s="140"/>
      <c r="EP281" s="140"/>
      <c r="EQ281" s="140"/>
    </row>
    <row r="282" spans="4:150" ht="14.25" customHeight="1" x14ac:dyDescent="0.35">
      <c r="AV282" s="10" t="s">
        <v>140</v>
      </c>
      <c r="EF282" s="140"/>
      <c r="EG282" s="140"/>
      <c r="EH282" s="140"/>
      <c r="EI282" s="140"/>
      <c r="EJ282" s="140"/>
      <c r="EK282" s="140"/>
      <c r="EL282" s="140"/>
      <c r="EM282" s="140"/>
      <c r="EN282" s="140"/>
      <c r="EO282" s="140"/>
      <c r="EP282" s="140"/>
      <c r="EQ282" s="140"/>
    </row>
    <row r="283" spans="4:150" ht="14.25" customHeight="1" x14ac:dyDescent="0.35">
      <c r="D283" s="219" t="s">
        <v>172</v>
      </c>
      <c r="E283" s="219"/>
      <c r="F283" s="219"/>
      <c r="G283" s="219"/>
      <c r="H283" s="219"/>
      <c r="I283" s="219"/>
      <c r="J283" s="219"/>
      <c r="K283" s="219"/>
      <c r="L283" s="219"/>
      <c r="M283" s="219"/>
      <c r="N283" s="219"/>
      <c r="O283" s="219"/>
      <c r="P283" s="219"/>
      <c r="Q283" s="219"/>
      <c r="R283" s="219"/>
      <c r="S283" s="219"/>
      <c r="T283" s="219"/>
      <c r="U283" s="219"/>
      <c r="V283" s="219"/>
      <c r="W283" s="219"/>
      <c r="X283" s="219"/>
      <c r="Y283" s="219"/>
      <c r="Z283" s="219"/>
      <c r="AA283" s="219"/>
      <c r="AB283" s="219"/>
      <c r="AC283" s="219"/>
      <c r="AD283" s="219"/>
      <c r="AE283" s="219"/>
      <c r="AF283" s="219"/>
      <c r="AG283" s="219"/>
      <c r="AH283" s="219"/>
      <c r="AI283" s="219"/>
      <c r="AJ283" s="219"/>
      <c r="AK283" s="219"/>
      <c r="AL283" s="219"/>
      <c r="AM283" s="219"/>
      <c r="AN283" s="219"/>
      <c r="AO283" s="219"/>
      <c r="AP283" s="219"/>
      <c r="AQ283" s="219"/>
      <c r="AR283" s="219"/>
      <c r="AS283" s="219"/>
      <c r="AT283" s="219"/>
      <c r="AU283" s="9"/>
      <c r="AV283" s="9"/>
      <c r="AW283" s="9"/>
      <c r="AX283" s="9"/>
      <c r="AY283" s="9"/>
      <c r="AZ283" s="9"/>
      <c r="BA283" s="9"/>
      <c r="BB283" s="9"/>
      <c r="BC283" s="9"/>
      <c r="BD283" s="9"/>
      <c r="BE283" s="9"/>
      <c r="BF283" s="9"/>
      <c r="BG283" s="9"/>
      <c r="BH283" s="9"/>
      <c r="BI283" s="9"/>
      <c r="BJ283" s="9"/>
      <c r="BK283" s="9"/>
      <c r="BL283" s="9"/>
      <c r="BM283" s="9"/>
      <c r="BN283" s="9"/>
      <c r="BO283" s="9"/>
      <c r="BP283" s="9"/>
      <c r="EF283" s="140"/>
      <c r="EG283" s="140"/>
      <c r="EH283" s="140"/>
      <c r="EI283" s="140"/>
      <c r="EJ283" s="140"/>
      <c r="EK283" s="140"/>
      <c r="EL283" s="140"/>
      <c r="EM283" s="140"/>
      <c r="EN283" s="140"/>
      <c r="EO283" s="140"/>
      <c r="EP283" s="140"/>
      <c r="EQ283" s="140"/>
    </row>
    <row r="284" spans="4:150" ht="14.25" customHeight="1" x14ac:dyDescent="0.35">
      <c r="D284" s="219"/>
      <c r="E284" s="219"/>
      <c r="F284" s="219"/>
      <c r="G284" s="219"/>
      <c r="H284" s="219"/>
      <c r="I284" s="219"/>
      <c r="J284" s="219"/>
      <c r="K284" s="219"/>
      <c r="L284" s="219"/>
      <c r="M284" s="219"/>
      <c r="N284" s="219"/>
      <c r="O284" s="219"/>
      <c r="P284" s="219"/>
      <c r="Q284" s="219"/>
      <c r="R284" s="219"/>
      <c r="S284" s="219"/>
      <c r="T284" s="219"/>
      <c r="U284" s="219"/>
      <c r="V284" s="219"/>
      <c r="W284" s="219"/>
      <c r="X284" s="219"/>
      <c r="Y284" s="219"/>
      <c r="Z284" s="219"/>
      <c r="AA284" s="219"/>
      <c r="AB284" s="219"/>
      <c r="AC284" s="219"/>
      <c r="AD284" s="219"/>
      <c r="AE284" s="219"/>
      <c r="AF284" s="219"/>
      <c r="AG284" s="219"/>
      <c r="AH284" s="219"/>
      <c r="AI284" s="219"/>
      <c r="AJ284" s="219"/>
      <c r="AK284" s="219"/>
      <c r="AL284" s="219"/>
      <c r="AM284" s="219"/>
      <c r="AN284" s="219"/>
      <c r="AO284" s="219"/>
      <c r="AP284" s="219"/>
      <c r="AQ284" s="219"/>
      <c r="AR284" s="219"/>
      <c r="AS284" s="219"/>
      <c r="AT284" s="219"/>
      <c r="AU284" s="9"/>
      <c r="AV284" s="9"/>
      <c r="AW284" s="9"/>
      <c r="AX284" s="9"/>
      <c r="AY284" s="9"/>
      <c r="AZ284" s="9"/>
      <c r="BA284" s="9"/>
      <c r="BB284" s="9"/>
      <c r="BC284" s="9"/>
      <c r="BD284" s="9"/>
      <c r="BE284" s="9"/>
      <c r="BF284" s="9"/>
      <c r="BG284" s="9"/>
      <c r="BH284" s="9"/>
      <c r="BI284" s="9"/>
      <c r="BJ284" s="9"/>
      <c r="BK284" s="9"/>
      <c r="BL284" s="9"/>
      <c r="BM284" s="9"/>
      <c r="BN284" s="9"/>
      <c r="BO284" s="9"/>
      <c r="BP284" s="9"/>
      <c r="EF284" s="140"/>
      <c r="EG284" s="140"/>
      <c r="EH284" s="140"/>
      <c r="EI284" s="140"/>
      <c r="EJ284" s="140"/>
      <c r="EK284" s="140"/>
      <c r="EL284" s="140"/>
      <c r="EM284" s="140"/>
      <c r="EN284" s="140"/>
      <c r="EO284" s="140"/>
      <c r="EP284" s="140"/>
      <c r="EQ284" s="140"/>
    </row>
    <row r="285" spans="4:150" ht="14.25" customHeight="1" x14ac:dyDescent="0.35">
      <c r="D285" s="229" t="s">
        <v>123</v>
      </c>
      <c r="E285" s="229"/>
      <c r="F285" s="229"/>
      <c r="G285" s="229"/>
      <c r="H285" s="229"/>
      <c r="I285" s="229"/>
      <c r="J285" s="229"/>
      <c r="K285" s="229"/>
      <c r="L285" s="229"/>
      <c r="M285" s="229"/>
      <c r="N285" s="229"/>
      <c r="O285" s="229"/>
      <c r="P285" s="229" t="s">
        <v>122</v>
      </c>
      <c r="Q285" s="229"/>
      <c r="R285" s="229"/>
      <c r="S285" s="229"/>
      <c r="T285" s="229"/>
      <c r="U285" s="229"/>
      <c r="V285" s="229"/>
      <c r="W285" s="229"/>
      <c r="X285" s="229"/>
      <c r="Y285" s="229"/>
      <c r="Z285" s="229" t="s">
        <v>124</v>
      </c>
      <c r="AA285" s="229"/>
      <c r="AB285" s="229"/>
      <c r="AC285" s="229"/>
      <c r="AD285" s="229"/>
      <c r="AE285" s="229"/>
      <c r="AF285" s="229"/>
      <c r="AG285" s="229"/>
      <c r="AH285" s="229"/>
      <c r="AI285" s="229"/>
      <c r="AJ285" s="246" t="s">
        <v>125</v>
      </c>
      <c r="AK285" s="247"/>
      <c r="AL285" s="247"/>
      <c r="AM285" s="247"/>
      <c r="AN285" s="247"/>
      <c r="AO285" s="247"/>
      <c r="AP285" s="247"/>
      <c r="AQ285" s="247"/>
      <c r="AR285" s="247"/>
      <c r="AS285" s="247"/>
      <c r="AT285" s="248"/>
      <c r="BU285" s="3"/>
      <c r="BV285" s="3"/>
      <c r="BW285" s="3"/>
      <c r="BX285" s="3"/>
      <c r="BY285" s="3"/>
      <c r="BZ285" s="3"/>
      <c r="CA285" s="3"/>
      <c r="CB285" s="3"/>
      <c r="CC285" s="3"/>
      <c r="CD285" s="3"/>
      <c r="CE285" s="3"/>
      <c r="CF285" s="3"/>
      <c r="CG285" s="3"/>
      <c r="CH285" s="3"/>
      <c r="CI285" s="3"/>
      <c r="CJ285" s="3"/>
      <c r="CK285" s="3"/>
      <c r="CL285" s="3"/>
      <c r="CM285" s="3"/>
      <c r="EF285" s="140"/>
      <c r="EG285" s="140"/>
      <c r="EH285" s="140"/>
      <c r="EI285" s="156"/>
      <c r="EJ285" s="156"/>
      <c r="EK285" s="156"/>
      <c r="EL285" s="156"/>
      <c r="EM285" s="140"/>
      <c r="EN285" s="156"/>
      <c r="EO285" s="156"/>
      <c r="EP285" s="156"/>
      <c r="EQ285" s="156"/>
    </row>
    <row r="286" spans="4:150" ht="14.25" customHeight="1" x14ac:dyDescent="0.35">
      <c r="D286" s="229"/>
      <c r="E286" s="229"/>
      <c r="F286" s="229"/>
      <c r="G286" s="229"/>
      <c r="H286" s="229"/>
      <c r="I286" s="229"/>
      <c r="J286" s="229"/>
      <c r="K286" s="229"/>
      <c r="L286" s="229"/>
      <c r="M286" s="229"/>
      <c r="N286" s="229"/>
      <c r="O286" s="229"/>
      <c r="P286" s="229"/>
      <c r="Q286" s="229"/>
      <c r="R286" s="229"/>
      <c r="S286" s="229"/>
      <c r="T286" s="229"/>
      <c r="U286" s="229"/>
      <c r="V286" s="229"/>
      <c r="W286" s="229"/>
      <c r="X286" s="229"/>
      <c r="Y286" s="229"/>
      <c r="Z286" s="229"/>
      <c r="AA286" s="229"/>
      <c r="AB286" s="229"/>
      <c r="AC286" s="229"/>
      <c r="AD286" s="229"/>
      <c r="AE286" s="229"/>
      <c r="AF286" s="229"/>
      <c r="AG286" s="229"/>
      <c r="AH286" s="229"/>
      <c r="AI286" s="229"/>
      <c r="AJ286" s="249"/>
      <c r="AK286" s="250"/>
      <c r="AL286" s="250"/>
      <c r="AM286" s="250"/>
      <c r="AN286" s="250"/>
      <c r="AO286" s="250"/>
      <c r="AP286" s="250"/>
      <c r="AQ286" s="250"/>
      <c r="AR286" s="250"/>
      <c r="AS286" s="250"/>
      <c r="AT286" s="251"/>
      <c r="BU286" s="3"/>
      <c r="BV286" s="3"/>
      <c r="BW286" s="3"/>
      <c r="BX286" s="3"/>
      <c r="BY286" s="3"/>
      <c r="BZ286" s="3"/>
      <c r="CA286" s="3"/>
      <c r="CB286" s="3"/>
      <c r="CC286" s="3"/>
      <c r="CD286" s="3"/>
      <c r="CE286" s="3"/>
      <c r="CF286" s="3"/>
      <c r="CG286" s="3"/>
      <c r="CH286" s="3"/>
      <c r="CI286" s="3"/>
      <c r="CJ286" s="3"/>
      <c r="CK286" s="3"/>
      <c r="CL286" s="3"/>
      <c r="CM286" s="3"/>
      <c r="EF286" s="140"/>
      <c r="EG286" s="140"/>
      <c r="EH286" s="145" t="s">
        <v>123</v>
      </c>
      <c r="EI286" s="156" t="s">
        <v>725</v>
      </c>
      <c r="EJ286" s="140" t="s">
        <v>137</v>
      </c>
      <c r="EK286" s="140" t="s">
        <v>139</v>
      </c>
      <c r="EL286" s="156"/>
      <c r="EM286" s="156"/>
      <c r="EN286" s="156"/>
      <c r="EO286" s="156"/>
      <c r="EP286" s="156"/>
      <c r="EQ286" s="156"/>
    </row>
    <row r="287" spans="4:150" ht="14.25" customHeight="1" x14ac:dyDescent="0.35">
      <c r="D287" s="215">
        <v>2005</v>
      </c>
      <c r="E287" s="215"/>
      <c r="F287" s="215"/>
      <c r="G287" s="215"/>
      <c r="H287" s="215"/>
      <c r="I287" s="215"/>
      <c r="J287" s="215"/>
      <c r="K287" s="215"/>
      <c r="L287" s="215"/>
      <c r="M287" s="215"/>
      <c r="N287" s="215"/>
      <c r="O287" s="215"/>
      <c r="P287" s="298">
        <f>+Z287+AJ287</f>
        <v>5449</v>
      </c>
      <c r="Q287" s="299"/>
      <c r="R287" s="299"/>
      <c r="S287" s="299"/>
      <c r="T287" s="299"/>
      <c r="U287" s="299"/>
      <c r="V287" s="299"/>
      <c r="W287" s="299"/>
      <c r="X287" s="299"/>
      <c r="Y287" s="300"/>
      <c r="Z287" s="298">
        <v>2996</v>
      </c>
      <c r="AA287" s="299"/>
      <c r="AB287" s="299"/>
      <c r="AC287" s="299"/>
      <c r="AD287" s="299"/>
      <c r="AE287" s="299"/>
      <c r="AF287" s="299"/>
      <c r="AG287" s="299"/>
      <c r="AH287" s="299"/>
      <c r="AI287" s="300"/>
      <c r="AJ287" s="298">
        <v>2453</v>
      </c>
      <c r="AK287" s="299"/>
      <c r="AL287" s="299"/>
      <c r="AM287" s="299"/>
      <c r="AN287" s="299"/>
      <c r="AO287" s="299"/>
      <c r="AP287" s="299"/>
      <c r="AQ287" s="299"/>
      <c r="AR287" s="299"/>
      <c r="AS287" s="299"/>
      <c r="AT287" s="300"/>
      <c r="CG287" s="3"/>
      <c r="CH287" s="3"/>
      <c r="CI287" s="3"/>
      <c r="CJ287" s="3"/>
      <c r="CK287" s="3"/>
      <c r="CL287" s="3"/>
      <c r="CM287" s="3"/>
      <c r="EF287" s="140"/>
      <c r="EG287" s="140"/>
      <c r="EH287" s="152">
        <v>2005</v>
      </c>
      <c r="EI287" s="157">
        <f t="shared" ref="EI287:EI298" si="0">+P287</f>
        <v>5449</v>
      </c>
      <c r="EJ287" s="157">
        <v>534506</v>
      </c>
      <c r="EK287" s="157">
        <v>42888592</v>
      </c>
      <c r="EL287" s="145" t="s">
        <v>123</v>
      </c>
      <c r="EM287" s="145" t="s">
        <v>697</v>
      </c>
      <c r="EN287" s="158" t="s">
        <v>138</v>
      </c>
      <c r="EO287" s="158" t="s">
        <v>139</v>
      </c>
      <c r="EP287" s="157"/>
      <c r="EQ287" s="157"/>
    </row>
    <row r="288" spans="4:150" ht="14.25" customHeight="1" x14ac:dyDescent="0.35">
      <c r="D288" s="215">
        <v>2006</v>
      </c>
      <c r="E288" s="215"/>
      <c r="F288" s="215"/>
      <c r="G288" s="215"/>
      <c r="H288" s="215"/>
      <c r="I288" s="215"/>
      <c r="J288" s="215"/>
      <c r="K288" s="215"/>
      <c r="L288" s="215"/>
      <c r="M288" s="215"/>
      <c r="N288" s="215"/>
      <c r="O288" s="215"/>
      <c r="P288" s="298">
        <f>+Z288+AJ288</f>
        <v>5419</v>
      </c>
      <c r="Q288" s="299"/>
      <c r="R288" s="299"/>
      <c r="S288" s="299"/>
      <c r="T288" s="299"/>
      <c r="U288" s="299"/>
      <c r="V288" s="299"/>
      <c r="W288" s="299"/>
      <c r="X288" s="299"/>
      <c r="Y288" s="300"/>
      <c r="Z288" s="298">
        <v>2996</v>
      </c>
      <c r="AA288" s="299"/>
      <c r="AB288" s="299"/>
      <c r="AC288" s="299"/>
      <c r="AD288" s="299"/>
      <c r="AE288" s="299"/>
      <c r="AF288" s="299"/>
      <c r="AG288" s="299"/>
      <c r="AH288" s="299"/>
      <c r="AI288" s="300"/>
      <c r="AJ288" s="298">
        <v>2423</v>
      </c>
      <c r="AK288" s="299"/>
      <c r="AL288" s="299"/>
      <c r="AM288" s="299"/>
      <c r="AN288" s="299"/>
      <c r="AO288" s="299"/>
      <c r="AP288" s="299"/>
      <c r="AQ288" s="299"/>
      <c r="AR288" s="299"/>
      <c r="AS288" s="299"/>
      <c r="AT288" s="300"/>
      <c r="CG288" s="3"/>
      <c r="CH288" s="3"/>
      <c r="CI288" s="3"/>
      <c r="CJ288" s="3"/>
      <c r="CK288" s="3"/>
      <c r="CL288" s="3"/>
      <c r="CM288" s="3"/>
      <c r="EF288" s="140"/>
      <c r="EG288" s="140"/>
      <c r="EH288" s="152">
        <v>2006</v>
      </c>
      <c r="EI288" s="157">
        <f t="shared" si="0"/>
        <v>5419</v>
      </c>
      <c r="EJ288" s="157">
        <v>537530</v>
      </c>
      <c r="EK288" s="157">
        <v>43405956</v>
      </c>
      <c r="EL288" s="159" t="s">
        <v>126</v>
      </c>
      <c r="EM288" s="162">
        <f>+EI288/EI287-1</f>
        <v>-5.5055973573132633E-3</v>
      </c>
      <c r="EN288" s="162">
        <f>+EJ288/EJ287-1</f>
        <v>5.6575604389847989E-3</v>
      </c>
      <c r="EO288" s="162">
        <f>+EK288/EK287-1</f>
        <v>1.2062974694995843E-2</v>
      </c>
      <c r="EP288" s="157"/>
      <c r="EQ288" s="157"/>
    </row>
    <row r="289" spans="4:147" ht="14.25" customHeight="1" x14ac:dyDescent="0.35">
      <c r="D289" s="215">
        <v>2007</v>
      </c>
      <c r="E289" s="215"/>
      <c r="F289" s="215"/>
      <c r="G289" s="215"/>
      <c r="H289" s="215"/>
      <c r="I289" s="215"/>
      <c r="J289" s="215"/>
      <c r="K289" s="215"/>
      <c r="L289" s="215"/>
      <c r="M289" s="215"/>
      <c r="N289" s="215"/>
      <c r="O289" s="215"/>
      <c r="P289" s="298">
        <f t="shared" ref="P289:P298" si="1">+Z289+AJ289</f>
        <v>5405</v>
      </c>
      <c r="Q289" s="299"/>
      <c r="R289" s="299"/>
      <c r="S289" s="299"/>
      <c r="T289" s="299"/>
      <c r="U289" s="299"/>
      <c r="V289" s="299"/>
      <c r="W289" s="299"/>
      <c r="X289" s="299"/>
      <c r="Y289" s="300"/>
      <c r="Z289" s="298">
        <v>2997</v>
      </c>
      <c r="AA289" s="299"/>
      <c r="AB289" s="299"/>
      <c r="AC289" s="299"/>
      <c r="AD289" s="299"/>
      <c r="AE289" s="299"/>
      <c r="AF289" s="299"/>
      <c r="AG289" s="299"/>
      <c r="AH289" s="299"/>
      <c r="AI289" s="300"/>
      <c r="AJ289" s="298">
        <v>2408</v>
      </c>
      <c r="AK289" s="299"/>
      <c r="AL289" s="299"/>
      <c r="AM289" s="299"/>
      <c r="AN289" s="299"/>
      <c r="AO289" s="299"/>
      <c r="AP289" s="299"/>
      <c r="AQ289" s="299"/>
      <c r="AR289" s="299"/>
      <c r="AS289" s="299"/>
      <c r="AT289" s="300"/>
      <c r="CG289" s="3"/>
      <c r="CH289" s="3"/>
      <c r="CI289" s="3"/>
      <c r="CJ289" s="3"/>
      <c r="CK289" s="3"/>
      <c r="CL289" s="3"/>
      <c r="CM289" s="3"/>
      <c r="EF289" s="140"/>
      <c r="EG289" s="140"/>
      <c r="EH289" s="152">
        <v>2007</v>
      </c>
      <c r="EI289" s="157">
        <f t="shared" si="0"/>
        <v>5405</v>
      </c>
      <c r="EJ289" s="157">
        <v>540533</v>
      </c>
      <c r="EK289" s="157">
        <v>43926929</v>
      </c>
      <c r="EL289" s="159" t="s">
        <v>127</v>
      </c>
      <c r="EM289" s="162">
        <f t="shared" ref="EM289:EM297" si="2">+EI289/EI288-1</f>
        <v>-2.5835024912345128E-3</v>
      </c>
      <c r="EN289" s="162">
        <f t="shared" ref="EN289:EN297" si="3">+EJ289/EJ288-1</f>
        <v>5.5866649303295546E-3</v>
      </c>
      <c r="EO289" s="162">
        <f t="shared" ref="EO289:EO297" si="4">+EK289/EK288-1</f>
        <v>1.2002339033841292E-2</v>
      </c>
      <c r="EP289" s="157"/>
      <c r="EQ289" s="157"/>
    </row>
    <row r="290" spans="4:147" ht="14.25" customHeight="1" x14ac:dyDescent="0.35">
      <c r="D290" s="215">
        <v>2008</v>
      </c>
      <c r="E290" s="215"/>
      <c r="F290" s="215"/>
      <c r="G290" s="215"/>
      <c r="H290" s="215"/>
      <c r="I290" s="215"/>
      <c r="J290" s="215"/>
      <c r="K290" s="215"/>
      <c r="L290" s="215"/>
      <c r="M290" s="215"/>
      <c r="N290" s="215"/>
      <c r="O290" s="215"/>
      <c r="P290" s="298">
        <f t="shared" si="1"/>
        <v>5391</v>
      </c>
      <c r="Q290" s="299"/>
      <c r="R290" s="299"/>
      <c r="S290" s="299"/>
      <c r="T290" s="299"/>
      <c r="U290" s="299"/>
      <c r="V290" s="299"/>
      <c r="W290" s="299"/>
      <c r="X290" s="299"/>
      <c r="Y290" s="300"/>
      <c r="Z290" s="298">
        <v>2992</v>
      </c>
      <c r="AA290" s="299"/>
      <c r="AB290" s="299"/>
      <c r="AC290" s="299"/>
      <c r="AD290" s="299"/>
      <c r="AE290" s="299"/>
      <c r="AF290" s="299"/>
      <c r="AG290" s="299"/>
      <c r="AH290" s="299"/>
      <c r="AI290" s="300"/>
      <c r="AJ290" s="298">
        <v>2399</v>
      </c>
      <c r="AK290" s="299"/>
      <c r="AL290" s="299"/>
      <c r="AM290" s="299"/>
      <c r="AN290" s="299"/>
      <c r="AO290" s="299"/>
      <c r="AP290" s="299"/>
      <c r="AQ290" s="299"/>
      <c r="AR290" s="299"/>
      <c r="AS290" s="299"/>
      <c r="AT290" s="300"/>
      <c r="EF290" s="140"/>
      <c r="EG290" s="140"/>
      <c r="EH290" s="152">
        <v>2008</v>
      </c>
      <c r="EI290" s="157">
        <f t="shared" si="0"/>
        <v>5391</v>
      </c>
      <c r="EJ290" s="157">
        <v>543579</v>
      </c>
      <c r="EK290" s="157">
        <v>44451147</v>
      </c>
      <c r="EL290" s="159" t="s">
        <v>128</v>
      </c>
      <c r="EM290" s="162">
        <f t="shared" si="2"/>
        <v>-2.5901942645698561E-3</v>
      </c>
      <c r="EN290" s="162">
        <f t="shared" si="3"/>
        <v>5.6351786107415869E-3</v>
      </c>
      <c r="EO290" s="162">
        <f t="shared" si="4"/>
        <v>1.1933864076862699E-2</v>
      </c>
      <c r="EP290" s="157"/>
      <c r="EQ290" s="157"/>
    </row>
    <row r="291" spans="4:147" ht="14.25" customHeight="1" x14ac:dyDescent="0.35">
      <c r="D291" s="215">
        <v>2009</v>
      </c>
      <c r="E291" s="215"/>
      <c r="F291" s="215"/>
      <c r="G291" s="215"/>
      <c r="H291" s="215"/>
      <c r="I291" s="215"/>
      <c r="J291" s="215"/>
      <c r="K291" s="215"/>
      <c r="L291" s="215"/>
      <c r="M291" s="215"/>
      <c r="N291" s="215"/>
      <c r="O291" s="215"/>
      <c r="P291" s="298">
        <f t="shared" si="1"/>
        <v>5382</v>
      </c>
      <c r="Q291" s="299"/>
      <c r="R291" s="299"/>
      <c r="S291" s="299"/>
      <c r="T291" s="299"/>
      <c r="U291" s="299"/>
      <c r="V291" s="299"/>
      <c r="W291" s="299"/>
      <c r="X291" s="299"/>
      <c r="Y291" s="300"/>
      <c r="Z291" s="298">
        <v>2994</v>
      </c>
      <c r="AA291" s="299"/>
      <c r="AB291" s="299"/>
      <c r="AC291" s="299"/>
      <c r="AD291" s="299"/>
      <c r="AE291" s="299"/>
      <c r="AF291" s="299"/>
      <c r="AG291" s="299"/>
      <c r="AH291" s="299"/>
      <c r="AI291" s="300"/>
      <c r="AJ291" s="298">
        <v>2388</v>
      </c>
      <c r="AK291" s="299"/>
      <c r="AL291" s="299"/>
      <c r="AM291" s="299"/>
      <c r="AN291" s="299"/>
      <c r="AO291" s="299"/>
      <c r="AP291" s="299"/>
      <c r="AQ291" s="299"/>
      <c r="AR291" s="299"/>
      <c r="AS291" s="299"/>
      <c r="AT291" s="300"/>
      <c r="EF291" s="140"/>
      <c r="EG291" s="140"/>
      <c r="EH291" s="152">
        <v>2009</v>
      </c>
      <c r="EI291" s="157">
        <f t="shared" si="0"/>
        <v>5382</v>
      </c>
      <c r="EJ291" s="157">
        <v>546593</v>
      </c>
      <c r="EK291" s="157">
        <v>44978832</v>
      </c>
      <c r="EL291" s="159" t="s">
        <v>129</v>
      </c>
      <c r="EM291" s="162">
        <f t="shared" si="2"/>
        <v>-1.6694490818029983E-3</v>
      </c>
      <c r="EN291" s="162">
        <f t="shared" si="3"/>
        <v>5.5447322284341016E-3</v>
      </c>
      <c r="EO291" s="162">
        <f t="shared" si="4"/>
        <v>1.1871122245731947E-2</v>
      </c>
      <c r="EP291" s="157"/>
      <c r="EQ291" s="157"/>
    </row>
    <row r="292" spans="4:147" ht="14.25" customHeight="1" x14ac:dyDescent="0.35">
      <c r="D292" s="215">
        <v>2010</v>
      </c>
      <c r="E292" s="215"/>
      <c r="F292" s="215"/>
      <c r="G292" s="215"/>
      <c r="H292" s="215"/>
      <c r="I292" s="215"/>
      <c r="J292" s="215"/>
      <c r="K292" s="215"/>
      <c r="L292" s="215"/>
      <c r="M292" s="215"/>
      <c r="N292" s="215"/>
      <c r="O292" s="215"/>
      <c r="P292" s="298">
        <f t="shared" si="1"/>
        <v>5368</v>
      </c>
      <c r="Q292" s="299"/>
      <c r="R292" s="299"/>
      <c r="S292" s="299"/>
      <c r="T292" s="299"/>
      <c r="U292" s="299"/>
      <c r="V292" s="299"/>
      <c r="W292" s="299"/>
      <c r="X292" s="299"/>
      <c r="Y292" s="300"/>
      <c r="Z292" s="298">
        <v>2991</v>
      </c>
      <c r="AA292" s="299"/>
      <c r="AB292" s="299"/>
      <c r="AC292" s="299"/>
      <c r="AD292" s="299"/>
      <c r="AE292" s="299"/>
      <c r="AF292" s="299"/>
      <c r="AG292" s="299"/>
      <c r="AH292" s="299"/>
      <c r="AI292" s="300"/>
      <c r="AJ292" s="298">
        <v>2377</v>
      </c>
      <c r="AK292" s="299"/>
      <c r="AL292" s="299"/>
      <c r="AM292" s="299"/>
      <c r="AN292" s="299"/>
      <c r="AO292" s="299"/>
      <c r="AP292" s="299"/>
      <c r="AQ292" s="299"/>
      <c r="AR292" s="299"/>
      <c r="AS292" s="299"/>
      <c r="AT292" s="300"/>
      <c r="EF292" s="140"/>
      <c r="EG292" s="140"/>
      <c r="EH292" s="152">
        <v>2010</v>
      </c>
      <c r="EI292" s="157">
        <f t="shared" si="0"/>
        <v>5368</v>
      </c>
      <c r="EJ292" s="157">
        <v>549662</v>
      </c>
      <c r="EK292" s="157">
        <v>45509584</v>
      </c>
      <c r="EL292" s="159" t="s">
        <v>130</v>
      </c>
      <c r="EM292" s="162">
        <f t="shared" si="2"/>
        <v>-2.6012634708286742E-3</v>
      </c>
      <c r="EN292" s="162">
        <f t="shared" si="3"/>
        <v>5.6147810162223699E-3</v>
      </c>
      <c r="EO292" s="162">
        <f t="shared" si="4"/>
        <v>1.1800039627529735E-2</v>
      </c>
      <c r="EP292" s="157"/>
      <c r="EQ292" s="157"/>
    </row>
    <row r="293" spans="4:147" ht="14.25" customHeight="1" x14ac:dyDescent="0.35">
      <c r="D293" s="215">
        <v>2011</v>
      </c>
      <c r="E293" s="215"/>
      <c r="F293" s="215"/>
      <c r="G293" s="215"/>
      <c r="H293" s="215"/>
      <c r="I293" s="215"/>
      <c r="J293" s="215"/>
      <c r="K293" s="215"/>
      <c r="L293" s="215"/>
      <c r="M293" s="215"/>
      <c r="N293" s="215"/>
      <c r="O293" s="215"/>
      <c r="P293" s="298">
        <f t="shared" si="1"/>
        <v>5354</v>
      </c>
      <c r="Q293" s="299"/>
      <c r="R293" s="299"/>
      <c r="S293" s="299"/>
      <c r="T293" s="299"/>
      <c r="U293" s="299"/>
      <c r="V293" s="299"/>
      <c r="W293" s="299"/>
      <c r="X293" s="299"/>
      <c r="Y293" s="300"/>
      <c r="Z293" s="298">
        <v>2997</v>
      </c>
      <c r="AA293" s="299"/>
      <c r="AB293" s="299"/>
      <c r="AC293" s="299"/>
      <c r="AD293" s="299"/>
      <c r="AE293" s="299"/>
      <c r="AF293" s="299"/>
      <c r="AG293" s="299"/>
      <c r="AH293" s="299"/>
      <c r="AI293" s="300"/>
      <c r="AJ293" s="298">
        <v>2357</v>
      </c>
      <c r="AK293" s="299"/>
      <c r="AL293" s="299"/>
      <c r="AM293" s="299"/>
      <c r="AN293" s="299"/>
      <c r="AO293" s="299"/>
      <c r="AP293" s="299"/>
      <c r="AQ293" s="299"/>
      <c r="AR293" s="299"/>
      <c r="AS293" s="299"/>
      <c r="AT293" s="300"/>
      <c r="EF293" s="140"/>
      <c r="EG293" s="140"/>
      <c r="EH293" s="152">
        <v>2011</v>
      </c>
      <c r="EI293" s="157">
        <f t="shared" si="0"/>
        <v>5354</v>
      </c>
      <c r="EJ293" s="157">
        <v>552755</v>
      </c>
      <c r="EK293" s="157">
        <v>46044601</v>
      </c>
      <c r="EL293" s="159" t="s">
        <v>131</v>
      </c>
      <c r="EM293" s="162">
        <f t="shared" si="2"/>
        <v>-2.6080476900148808E-3</v>
      </c>
      <c r="EN293" s="162">
        <f t="shared" si="3"/>
        <v>5.6270944689644775E-3</v>
      </c>
      <c r="EO293" s="162">
        <f t="shared" si="4"/>
        <v>1.1756139102480079E-2</v>
      </c>
      <c r="EP293" s="157"/>
      <c r="EQ293" s="157"/>
    </row>
    <row r="294" spans="4:147" ht="14.25" customHeight="1" x14ac:dyDescent="0.35">
      <c r="D294" s="215">
        <v>2012</v>
      </c>
      <c r="E294" s="215"/>
      <c r="F294" s="215"/>
      <c r="G294" s="215"/>
      <c r="H294" s="215"/>
      <c r="I294" s="215"/>
      <c r="J294" s="215"/>
      <c r="K294" s="215"/>
      <c r="L294" s="215"/>
      <c r="M294" s="215"/>
      <c r="N294" s="215"/>
      <c r="O294" s="215"/>
      <c r="P294" s="298">
        <f t="shared" si="1"/>
        <v>5345</v>
      </c>
      <c r="Q294" s="299"/>
      <c r="R294" s="299"/>
      <c r="S294" s="299"/>
      <c r="T294" s="299"/>
      <c r="U294" s="299"/>
      <c r="V294" s="299"/>
      <c r="W294" s="299"/>
      <c r="X294" s="299"/>
      <c r="Y294" s="300"/>
      <c r="Z294" s="298">
        <v>2994</v>
      </c>
      <c r="AA294" s="299"/>
      <c r="AB294" s="299"/>
      <c r="AC294" s="299"/>
      <c r="AD294" s="299"/>
      <c r="AE294" s="299"/>
      <c r="AF294" s="299"/>
      <c r="AG294" s="299"/>
      <c r="AH294" s="299"/>
      <c r="AI294" s="300"/>
      <c r="AJ294" s="298">
        <v>2351</v>
      </c>
      <c r="AK294" s="299"/>
      <c r="AL294" s="299"/>
      <c r="AM294" s="299"/>
      <c r="AN294" s="299"/>
      <c r="AO294" s="299"/>
      <c r="AP294" s="299"/>
      <c r="AQ294" s="299"/>
      <c r="AR294" s="299"/>
      <c r="AS294" s="299"/>
      <c r="AT294" s="300"/>
      <c r="EF294" s="140"/>
      <c r="EG294" s="140"/>
      <c r="EH294" s="152">
        <v>2012</v>
      </c>
      <c r="EI294" s="157">
        <f t="shared" si="0"/>
        <v>5345</v>
      </c>
      <c r="EJ294" s="157">
        <v>555836</v>
      </c>
      <c r="EK294" s="157">
        <v>46581823</v>
      </c>
      <c r="EL294" s="159" t="s">
        <v>132</v>
      </c>
      <c r="EM294" s="162">
        <f t="shared" si="2"/>
        <v>-1.6809861785580527E-3</v>
      </c>
      <c r="EN294" s="162">
        <f t="shared" si="3"/>
        <v>5.5738980199184773E-3</v>
      </c>
      <c r="EO294" s="162">
        <f t="shared" si="4"/>
        <v>1.1667426545839854E-2</v>
      </c>
      <c r="EP294" s="157"/>
      <c r="EQ294" s="157"/>
    </row>
    <row r="295" spans="4:147" ht="14.25" customHeight="1" x14ac:dyDescent="0.35">
      <c r="D295" s="215">
        <v>2013</v>
      </c>
      <c r="E295" s="215"/>
      <c r="F295" s="215"/>
      <c r="G295" s="215"/>
      <c r="H295" s="215"/>
      <c r="I295" s="215"/>
      <c r="J295" s="215"/>
      <c r="K295" s="215"/>
      <c r="L295" s="215"/>
      <c r="M295" s="215"/>
      <c r="N295" s="215"/>
      <c r="O295" s="215"/>
      <c r="P295" s="298">
        <f t="shared" si="1"/>
        <v>5325</v>
      </c>
      <c r="Q295" s="299"/>
      <c r="R295" s="299"/>
      <c r="S295" s="299"/>
      <c r="T295" s="299"/>
      <c r="U295" s="299"/>
      <c r="V295" s="299"/>
      <c r="W295" s="299"/>
      <c r="X295" s="299"/>
      <c r="Y295" s="300"/>
      <c r="Z295" s="298">
        <v>2992</v>
      </c>
      <c r="AA295" s="299"/>
      <c r="AB295" s="299"/>
      <c r="AC295" s="299"/>
      <c r="AD295" s="299"/>
      <c r="AE295" s="299"/>
      <c r="AF295" s="299"/>
      <c r="AG295" s="299"/>
      <c r="AH295" s="299"/>
      <c r="AI295" s="300"/>
      <c r="AJ295" s="298">
        <v>2333</v>
      </c>
      <c r="AK295" s="299"/>
      <c r="AL295" s="299"/>
      <c r="AM295" s="299"/>
      <c r="AN295" s="299"/>
      <c r="AO295" s="299"/>
      <c r="AP295" s="299"/>
      <c r="AQ295" s="299"/>
      <c r="AR295" s="299"/>
      <c r="AS295" s="299"/>
      <c r="AT295" s="300"/>
      <c r="EF295" s="140"/>
      <c r="EG295" s="140"/>
      <c r="EH295" s="152">
        <v>2013</v>
      </c>
      <c r="EI295" s="157">
        <f t="shared" si="0"/>
        <v>5325</v>
      </c>
      <c r="EJ295" s="157">
        <v>558969</v>
      </c>
      <c r="EK295" s="157">
        <v>47121089</v>
      </c>
      <c r="EL295" s="159" t="s">
        <v>133</v>
      </c>
      <c r="EM295" s="162">
        <f t="shared" si="2"/>
        <v>-3.7418147801683288E-3</v>
      </c>
      <c r="EN295" s="162">
        <f t="shared" si="3"/>
        <v>5.6365546672039191E-3</v>
      </c>
      <c r="EO295" s="162">
        <f t="shared" si="4"/>
        <v>1.1576747436440993E-2</v>
      </c>
      <c r="EP295" s="157"/>
      <c r="EQ295" s="157"/>
    </row>
    <row r="296" spans="4:147" ht="14.25" customHeight="1" x14ac:dyDescent="0.35">
      <c r="D296" s="215">
        <v>2014</v>
      </c>
      <c r="E296" s="215"/>
      <c r="F296" s="215"/>
      <c r="G296" s="215"/>
      <c r="H296" s="215"/>
      <c r="I296" s="215"/>
      <c r="J296" s="215"/>
      <c r="K296" s="215"/>
      <c r="L296" s="215"/>
      <c r="M296" s="215"/>
      <c r="N296" s="215"/>
      <c r="O296" s="215"/>
      <c r="P296" s="298">
        <f t="shared" si="1"/>
        <v>5317</v>
      </c>
      <c r="Q296" s="299"/>
      <c r="R296" s="299"/>
      <c r="S296" s="299"/>
      <c r="T296" s="299"/>
      <c r="U296" s="299"/>
      <c r="V296" s="299"/>
      <c r="W296" s="299"/>
      <c r="X296" s="299"/>
      <c r="Y296" s="300"/>
      <c r="Z296" s="298">
        <v>2995</v>
      </c>
      <c r="AA296" s="299"/>
      <c r="AB296" s="299"/>
      <c r="AC296" s="299"/>
      <c r="AD296" s="299"/>
      <c r="AE296" s="299"/>
      <c r="AF296" s="299"/>
      <c r="AG296" s="299"/>
      <c r="AH296" s="299"/>
      <c r="AI296" s="300"/>
      <c r="AJ296" s="298">
        <v>2322</v>
      </c>
      <c r="AK296" s="299"/>
      <c r="AL296" s="299"/>
      <c r="AM296" s="299"/>
      <c r="AN296" s="299"/>
      <c r="AO296" s="299"/>
      <c r="AP296" s="299"/>
      <c r="AQ296" s="299"/>
      <c r="AR296" s="299"/>
      <c r="AS296" s="299"/>
      <c r="AT296" s="300"/>
      <c r="EF296" s="140"/>
      <c r="EG296" s="140"/>
      <c r="EH296" s="152">
        <v>2014</v>
      </c>
      <c r="EI296" s="157">
        <f t="shared" si="0"/>
        <v>5317</v>
      </c>
      <c r="EJ296" s="157">
        <v>562114</v>
      </c>
      <c r="EK296" s="157">
        <v>47661787</v>
      </c>
      <c r="EL296" s="159" t="s">
        <v>134</v>
      </c>
      <c r="EM296" s="162">
        <f t="shared" si="2"/>
        <v>-1.5023474178403884E-3</v>
      </c>
      <c r="EN296" s="162">
        <f t="shared" si="3"/>
        <v>5.6264300882518103E-3</v>
      </c>
      <c r="EO296" s="162">
        <f t="shared" si="4"/>
        <v>1.1474649917365021E-2</v>
      </c>
      <c r="EP296" s="157"/>
      <c r="EQ296" s="157"/>
    </row>
    <row r="297" spans="4:147" ht="14.25" customHeight="1" x14ac:dyDescent="0.35">
      <c r="D297" s="215">
        <v>2015</v>
      </c>
      <c r="E297" s="215"/>
      <c r="F297" s="215"/>
      <c r="G297" s="215"/>
      <c r="H297" s="215"/>
      <c r="I297" s="215"/>
      <c r="J297" s="215"/>
      <c r="K297" s="215"/>
      <c r="L297" s="215"/>
      <c r="M297" s="215"/>
      <c r="N297" s="215"/>
      <c r="O297" s="215"/>
      <c r="P297" s="298">
        <f t="shared" si="1"/>
        <v>5305</v>
      </c>
      <c r="Q297" s="299"/>
      <c r="R297" s="299"/>
      <c r="S297" s="299"/>
      <c r="T297" s="299"/>
      <c r="U297" s="299"/>
      <c r="V297" s="299"/>
      <c r="W297" s="299"/>
      <c r="X297" s="299"/>
      <c r="Y297" s="300"/>
      <c r="Z297" s="298">
        <v>2996</v>
      </c>
      <c r="AA297" s="299"/>
      <c r="AB297" s="299"/>
      <c r="AC297" s="299"/>
      <c r="AD297" s="299"/>
      <c r="AE297" s="299"/>
      <c r="AF297" s="299"/>
      <c r="AG297" s="299"/>
      <c r="AH297" s="299"/>
      <c r="AI297" s="300"/>
      <c r="AJ297" s="298">
        <v>2309</v>
      </c>
      <c r="AK297" s="299"/>
      <c r="AL297" s="299"/>
      <c r="AM297" s="299"/>
      <c r="AN297" s="299"/>
      <c r="AO297" s="299"/>
      <c r="AP297" s="299"/>
      <c r="AQ297" s="299"/>
      <c r="AR297" s="299"/>
      <c r="AS297" s="299"/>
      <c r="AT297" s="300"/>
      <c r="EF297" s="140"/>
      <c r="EG297" s="140"/>
      <c r="EH297" s="152">
        <v>2015</v>
      </c>
      <c r="EI297" s="157">
        <f t="shared" si="0"/>
        <v>5305</v>
      </c>
      <c r="EJ297" s="157">
        <v>565310</v>
      </c>
      <c r="EK297" s="157">
        <v>48203405</v>
      </c>
      <c r="EL297" s="159" t="s">
        <v>135</v>
      </c>
      <c r="EM297" s="162">
        <f t="shared" si="2"/>
        <v>-2.2569117923640913E-3</v>
      </c>
      <c r="EN297" s="162">
        <f t="shared" si="3"/>
        <v>5.6856794173423264E-3</v>
      </c>
      <c r="EO297" s="162">
        <f t="shared" si="4"/>
        <v>1.1363778701793059E-2</v>
      </c>
      <c r="EP297" s="157"/>
      <c r="EQ297" s="157"/>
    </row>
    <row r="298" spans="4:147" ht="14.25" customHeight="1" x14ac:dyDescent="0.35">
      <c r="D298" s="215">
        <v>2016</v>
      </c>
      <c r="E298" s="215"/>
      <c r="F298" s="215"/>
      <c r="G298" s="215"/>
      <c r="H298" s="215"/>
      <c r="I298" s="215"/>
      <c r="J298" s="215"/>
      <c r="K298" s="215"/>
      <c r="L298" s="215"/>
      <c r="M298" s="215"/>
      <c r="N298" s="215"/>
      <c r="O298" s="215"/>
      <c r="P298" s="298">
        <f t="shared" si="1"/>
        <v>5296</v>
      </c>
      <c r="Q298" s="299"/>
      <c r="R298" s="299"/>
      <c r="S298" s="299"/>
      <c r="T298" s="299"/>
      <c r="U298" s="299"/>
      <c r="V298" s="299"/>
      <c r="W298" s="299"/>
      <c r="X298" s="299"/>
      <c r="Y298" s="300"/>
      <c r="Z298" s="298">
        <v>2997</v>
      </c>
      <c r="AA298" s="299"/>
      <c r="AB298" s="299"/>
      <c r="AC298" s="299"/>
      <c r="AD298" s="299"/>
      <c r="AE298" s="299"/>
      <c r="AF298" s="299"/>
      <c r="AG298" s="299"/>
      <c r="AH298" s="299"/>
      <c r="AI298" s="300"/>
      <c r="AJ298" s="298">
        <v>2299</v>
      </c>
      <c r="AK298" s="299"/>
      <c r="AL298" s="299"/>
      <c r="AM298" s="299"/>
      <c r="AN298" s="299"/>
      <c r="AO298" s="299"/>
      <c r="AP298" s="299"/>
      <c r="AQ298" s="299"/>
      <c r="AR298" s="299"/>
      <c r="AS298" s="299"/>
      <c r="AT298" s="300"/>
      <c r="EF298" s="140"/>
      <c r="EG298" s="140"/>
      <c r="EH298" s="152">
        <v>2016</v>
      </c>
      <c r="EI298" s="157">
        <f t="shared" si="0"/>
        <v>5296</v>
      </c>
      <c r="EJ298" s="157">
        <v>568506</v>
      </c>
      <c r="EK298" s="157">
        <v>48747708</v>
      </c>
      <c r="EL298" s="159" t="s">
        <v>136</v>
      </c>
      <c r="EM298" s="162">
        <f t="shared" ref="EM298:EO300" si="5">+EI298/EI297-1</f>
        <v>-1.6965127238454114E-3</v>
      </c>
      <c r="EN298" s="162">
        <f t="shared" si="5"/>
        <v>5.6535352284587947E-3</v>
      </c>
      <c r="EO298" s="162">
        <f t="shared" si="5"/>
        <v>1.1291795672940586E-2</v>
      </c>
      <c r="EP298" s="157"/>
      <c r="EQ298" s="157"/>
    </row>
    <row r="299" spans="4:147" ht="14.25" customHeight="1" x14ac:dyDescent="0.35">
      <c r="D299" s="215">
        <v>2017</v>
      </c>
      <c r="E299" s="215"/>
      <c r="F299" s="215"/>
      <c r="G299" s="215"/>
      <c r="H299" s="215"/>
      <c r="I299" s="215"/>
      <c r="J299" s="215"/>
      <c r="K299" s="215"/>
      <c r="L299" s="215"/>
      <c r="M299" s="215"/>
      <c r="N299" s="215"/>
      <c r="O299" s="215"/>
      <c r="P299" s="298">
        <f t="shared" ref="P299" si="6">+Z299+AJ299</f>
        <v>5286</v>
      </c>
      <c r="Q299" s="299"/>
      <c r="R299" s="299"/>
      <c r="S299" s="299"/>
      <c r="T299" s="299"/>
      <c r="U299" s="299"/>
      <c r="V299" s="299"/>
      <c r="W299" s="299"/>
      <c r="X299" s="299"/>
      <c r="Y299" s="300"/>
      <c r="Z299" s="298">
        <v>2999</v>
      </c>
      <c r="AA299" s="299"/>
      <c r="AB299" s="299"/>
      <c r="AC299" s="299"/>
      <c r="AD299" s="299"/>
      <c r="AE299" s="299"/>
      <c r="AF299" s="299"/>
      <c r="AG299" s="299"/>
      <c r="AH299" s="299"/>
      <c r="AI299" s="300"/>
      <c r="AJ299" s="298">
        <v>2287</v>
      </c>
      <c r="AK299" s="299"/>
      <c r="AL299" s="299"/>
      <c r="AM299" s="299"/>
      <c r="AN299" s="299"/>
      <c r="AO299" s="299"/>
      <c r="AP299" s="299"/>
      <c r="AQ299" s="299"/>
      <c r="AR299" s="299"/>
      <c r="AS299" s="299"/>
      <c r="AT299" s="300"/>
      <c r="EF299" s="140"/>
      <c r="EG299" s="140"/>
      <c r="EH299" s="152">
        <v>2017</v>
      </c>
      <c r="EI299" s="157">
        <v>5286</v>
      </c>
      <c r="EJ299" s="157">
        <v>571733</v>
      </c>
      <c r="EK299" s="157">
        <v>49291609</v>
      </c>
      <c r="EL299" s="159" t="s">
        <v>795</v>
      </c>
      <c r="EM299" s="162">
        <f t="shared" si="5"/>
        <v>-1.8882175226586639E-3</v>
      </c>
      <c r="EN299" s="162">
        <f t="shared" si="5"/>
        <v>5.6762813409181323E-3</v>
      </c>
      <c r="EO299" s="162">
        <f t="shared" si="5"/>
        <v>1.1157468162400486E-2</v>
      </c>
      <c r="EP299" s="157"/>
      <c r="EQ299" s="157"/>
    </row>
    <row r="300" spans="4:147" ht="14.25" customHeight="1" x14ac:dyDescent="0.35">
      <c r="D300" s="215">
        <v>2018</v>
      </c>
      <c r="E300" s="215"/>
      <c r="F300" s="215"/>
      <c r="G300" s="215"/>
      <c r="H300" s="215"/>
      <c r="I300" s="215"/>
      <c r="J300" s="215"/>
      <c r="K300" s="215"/>
      <c r="L300" s="215"/>
      <c r="M300" s="215"/>
      <c r="N300" s="215"/>
      <c r="O300" s="215"/>
      <c r="P300" s="298">
        <f t="shared" ref="P300" si="7">+Z300+AJ300</f>
        <v>5268</v>
      </c>
      <c r="Q300" s="299"/>
      <c r="R300" s="299"/>
      <c r="S300" s="299"/>
      <c r="T300" s="299"/>
      <c r="U300" s="299"/>
      <c r="V300" s="299"/>
      <c r="W300" s="299"/>
      <c r="X300" s="299"/>
      <c r="Y300" s="300"/>
      <c r="Z300" s="298">
        <v>2999</v>
      </c>
      <c r="AA300" s="299"/>
      <c r="AB300" s="299"/>
      <c r="AC300" s="299"/>
      <c r="AD300" s="299"/>
      <c r="AE300" s="299"/>
      <c r="AF300" s="299"/>
      <c r="AG300" s="299"/>
      <c r="AH300" s="299"/>
      <c r="AI300" s="300"/>
      <c r="AJ300" s="298">
        <v>2269</v>
      </c>
      <c r="AK300" s="299"/>
      <c r="AL300" s="299"/>
      <c r="AM300" s="299"/>
      <c r="AN300" s="299"/>
      <c r="AO300" s="299"/>
      <c r="AP300" s="299"/>
      <c r="AQ300" s="299"/>
      <c r="AR300" s="299"/>
      <c r="AS300" s="299"/>
      <c r="AT300" s="300"/>
      <c r="EF300" s="140"/>
      <c r="EG300" s="140"/>
      <c r="EH300" s="152">
        <v>2018</v>
      </c>
      <c r="EI300" s="157">
        <v>5268</v>
      </c>
      <c r="EJ300" s="157">
        <v>575010</v>
      </c>
      <c r="EK300" s="157">
        <v>49834240</v>
      </c>
      <c r="EL300" s="159" t="s">
        <v>851</v>
      </c>
      <c r="EM300" s="162">
        <f t="shared" si="5"/>
        <v>-3.4052213393870323E-3</v>
      </c>
      <c r="EN300" s="162">
        <f t="shared" si="5"/>
        <v>5.731696438722178E-3</v>
      </c>
      <c r="EO300" s="162">
        <f t="shared" si="5"/>
        <v>1.1008587688829508E-2</v>
      </c>
      <c r="EP300" s="157"/>
      <c r="EQ300" s="157"/>
    </row>
    <row r="301" spans="4:147" ht="14.25" customHeight="1" x14ac:dyDescent="0.35">
      <c r="D301" s="212">
        <v>2019</v>
      </c>
      <c r="E301" s="213"/>
      <c r="F301" s="213"/>
      <c r="G301" s="213"/>
      <c r="H301" s="213"/>
      <c r="I301" s="213"/>
      <c r="J301" s="213"/>
      <c r="K301" s="213"/>
      <c r="L301" s="213"/>
      <c r="M301" s="213"/>
      <c r="N301" s="213"/>
      <c r="O301" s="214"/>
      <c r="P301" s="298">
        <v>5642</v>
      </c>
      <c r="Q301" s="299"/>
      <c r="R301" s="299"/>
      <c r="S301" s="299"/>
      <c r="T301" s="299"/>
      <c r="U301" s="299"/>
      <c r="V301" s="299"/>
      <c r="W301" s="299"/>
      <c r="X301" s="299"/>
      <c r="Y301" s="300"/>
      <c r="Z301" s="298">
        <v>3414</v>
      </c>
      <c r="AA301" s="299"/>
      <c r="AB301" s="299"/>
      <c r="AC301" s="299"/>
      <c r="AD301" s="299"/>
      <c r="AE301" s="299"/>
      <c r="AF301" s="299"/>
      <c r="AG301" s="299"/>
      <c r="AH301" s="299"/>
      <c r="AI301" s="300"/>
      <c r="AJ301" s="298">
        <v>2228</v>
      </c>
      <c r="AK301" s="299"/>
      <c r="AL301" s="299"/>
      <c r="AM301" s="299"/>
      <c r="AN301" s="299"/>
      <c r="AO301" s="299"/>
      <c r="AP301" s="299"/>
      <c r="AQ301" s="299"/>
      <c r="AR301" s="299"/>
      <c r="AS301" s="299"/>
      <c r="AT301" s="300"/>
      <c r="EF301" s="140"/>
      <c r="EG301" s="140"/>
      <c r="EH301" s="152">
        <v>2019</v>
      </c>
      <c r="EI301" s="157"/>
      <c r="EJ301" s="157"/>
      <c r="EK301" s="157"/>
      <c r="EL301" s="159"/>
      <c r="EM301" s="162"/>
      <c r="EN301" s="162"/>
      <c r="EO301" s="162"/>
      <c r="EP301" s="157"/>
      <c r="EQ301" s="157"/>
    </row>
    <row r="302" spans="4:147" ht="14.25" customHeight="1" x14ac:dyDescent="0.35">
      <c r="D302" s="11" t="s">
        <v>141</v>
      </c>
      <c r="F302" s="11"/>
      <c r="G302" s="11"/>
      <c r="H302" s="11"/>
      <c r="I302" s="11"/>
      <c r="J302" s="11"/>
      <c r="K302" s="11"/>
      <c r="L302" s="11"/>
      <c r="M302" s="11"/>
      <c r="N302" s="11"/>
      <c r="O302" s="11"/>
      <c r="P302" s="11"/>
      <c r="Q302" s="11"/>
      <c r="R302" s="11"/>
      <c r="S302" s="11"/>
      <c r="T302" s="11"/>
      <c r="U302" s="11"/>
      <c r="V302" s="11"/>
      <c r="W302" s="11"/>
      <c r="X302" s="11"/>
      <c r="AV302" s="10" t="s">
        <v>140</v>
      </c>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EF302" s="140"/>
      <c r="EG302" s="140"/>
      <c r="EH302" s="140"/>
      <c r="EI302" s="140"/>
      <c r="EJ302" s="140"/>
      <c r="EK302" s="140"/>
      <c r="EL302" s="140"/>
      <c r="EM302" s="144"/>
      <c r="EN302" s="144"/>
      <c r="EO302" s="144"/>
      <c r="EP302" s="140"/>
      <c r="EQ302" s="140"/>
    </row>
    <row r="303" spans="4:147" ht="14.25" customHeight="1" x14ac:dyDescent="0.35">
      <c r="EF303" s="140"/>
      <c r="EG303" s="140"/>
      <c r="EH303" s="140"/>
      <c r="EI303" s="140"/>
      <c r="EJ303" s="140"/>
      <c r="EK303" s="140"/>
      <c r="EL303" s="140"/>
      <c r="EM303" s="140"/>
      <c r="EN303" s="140"/>
      <c r="EO303" s="140"/>
      <c r="EP303" s="140"/>
      <c r="EQ303" s="140"/>
    </row>
    <row r="304" spans="4:147" ht="14.25" customHeight="1" x14ac:dyDescent="0.35">
      <c r="D304" s="255" t="s">
        <v>993</v>
      </c>
      <c r="E304" s="255"/>
      <c r="F304" s="255"/>
      <c r="G304" s="255"/>
      <c r="H304" s="255"/>
      <c r="I304" s="255"/>
      <c r="J304" s="255"/>
      <c r="K304" s="255"/>
      <c r="L304" s="255"/>
      <c r="M304" s="255"/>
      <c r="N304" s="255"/>
      <c r="O304" s="255"/>
      <c r="P304" s="255"/>
      <c r="Q304" s="255"/>
      <c r="R304" s="255"/>
      <c r="S304" s="255"/>
      <c r="T304" s="255"/>
      <c r="U304" s="255"/>
      <c r="V304" s="255"/>
      <c r="W304" s="255"/>
      <c r="X304" s="255"/>
      <c r="Y304" s="255"/>
      <c r="Z304" s="255"/>
      <c r="AA304" s="255"/>
      <c r="AB304" s="255"/>
      <c r="AC304" s="255"/>
      <c r="AD304" s="255"/>
      <c r="AE304" s="255"/>
      <c r="AF304" s="255"/>
      <c r="AG304" s="255"/>
      <c r="AH304" s="255"/>
      <c r="AI304" s="255"/>
      <c r="AJ304" s="255"/>
      <c r="AK304" s="255"/>
      <c r="AL304" s="255"/>
      <c r="AM304" s="255"/>
      <c r="AN304" s="255"/>
      <c r="AO304" s="255"/>
      <c r="AP304" s="255"/>
      <c r="AQ304" s="255"/>
      <c r="AR304" s="255"/>
      <c r="AS304" s="255"/>
      <c r="AT304" s="255"/>
      <c r="AU304" s="9"/>
      <c r="AV304" s="9"/>
      <c r="AW304" s="9"/>
      <c r="AX304" s="9"/>
      <c r="AY304" s="9"/>
      <c r="AZ304" s="9"/>
      <c r="BA304" s="9"/>
      <c r="BB304" s="9"/>
      <c r="BC304" s="9"/>
      <c r="BD304" s="9"/>
      <c r="BE304" s="9"/>
      <c r="BF304" s="9"/>
      <c r="BG304" s="9"/>
      <c r="BH304" s="9"/>
      <c r="BI304" s="9"/>
      <c r="BJ304" s="9"/>
      <c r="BK304" s="9"/>
      <c r="BL304" s="9"/>
      <c r="BM304" s="9"/>
      <c r="BN304" s="9"/>
      <c r="BO304" s="9"/>
      <c r="BP304" s="9"/>
      <c r="EF304" s="140"/>
      <c r="EG304" s="140"/>
      <c r="EH304" s="447" t="s">
        <v>199</v>
      </c>
      <c r="EI304" s="447"/>
      <c r="EJ304" s="447"/>
      <c r="EK304" s="140"/>
      <c r="EL304" s="140"/>
      <c r="EM304" s="140"/>
      <c r="EN304" s="140"/>
      <c r="EO304" s="140"/>
      <c r="EP304" s="140"/>
      <c r="EQ304" s="140"/>
    </row>
    <row r="305" spans="4:147" ht="14.25" customHeight="1" x14ac:dyDescent="0.35">
      <c r="D305" s="255"/>
      <c r="E305" s="255"/>
      <c r="F305" s="255"/>
      <c r="G305" s="255"/>
      <c r="H305" s="255"/>
      <c r="I305" s="255"/>
      <c r="J305" s="255"/>
      <c r="K305" s="255"/>
      <c r="L305" s="255"/>
      <c r="M305" s="255"/>
      <c r="N305" s="255"/>
      <c r="O305" s="255"/>
      <c r="P305" s="255"/>
      <c r="Q305" s="255"/>
      <c r="R305" s="255"/>
      <c r="S305" s="255"/>
      <c r="T305" s="255"/>
      <c r="U305" s="255"/>
      <c r="V305" s="255"/>
      <c r="W305" s="255"/>
      <c r="X305" s="255"/>
      <c r="Y305" s="255"/>
      <c r="Z305" s="255"/>
      <c r="AA305" s="255"/>
      <c r="AB305" s="255"/>
      <c r="AC305" s="255"/>
      <c r="AD305" s="255"/>
      <c r="AE305" s="255"/>
      <c r="AF305" s="255"/>
      <c r="AG305" s="255"/>
      <c r="AH305" s="255"/>
      <c r="AI305" s="255"/>
      <c r="AJ305" s="255"/>
      <c r="AK305" s="255"/>
      <c r="AL305" s="255"/>
      <c r="AM305" s="255"/>
      <c r="AN305" s="255"/>
      <c r="AO305" s="255"/>
      <c r="AP305" s="255"/>
      <c r="AQ305" s="255"/>
      <c r="AR305" s="255"/>
      <c r="AS305" s="255"/>
      <c r="AT305" s="255"/>
      <c r="AU305" s="9"/>
      <c r="AV305" s="9"/>
      <c r="AW305" s="9"/>
      <c r="AX305" s="9"/>
      <c r="AY305" s="9"/>
      <c r="AZ305" s="9"/>
      <c r="BA305" s="9"/>
      <c r="BB305" s="9"/>
      <c r="BC305" s="9"/>
      <c r="BD305" s="9"/>
      <c r="BE305" s="9"/>
      <c r="BF305" s="9"/>
      <c r="BG305" s="9"/>
      <c r="BH305" s="9"/>
      <c r="BI305" s="9"/>
      <c r="BJ305" s="9"/>
      <c r="BK305" s="9"/>
      <c r="BL305" s="9"/>
      <c r="BM305" s="9"/>
      <c r="BN305" s="9"/>
      <c r="BO305" s="9"/>
      <c r="BP305" s="9"/>
      <c r="EF305" s="140"/>
      <c r="EG305" s="140"/>
      <c r="EH305" s="144" t="s">
        <v>162</v>
      </c>
      <c r="EI305" s="144" t="s">
        <v>163</v>
      </c>
      <c r="EJ305" s="144" t="s">
        <v>164</v>
      </c>
      <c r="EK305" s="140"/>
      <c r="EL305" s="140"/>
      <c r="EM305" s="140"/>
      <c r="EN305" s="140"/>
      <c r="EO305" s="140"/>
      <c r="EP305" s="140"/>
      <c r="EQ305" s="140"/>
    </row>
    <row r="306" spans="4:147" ht="14.25" customHeight="1" x14ac:dyDescent="0.35">
      <c r="EF306" s="140"/>
      <c r="EG306" s="140"/>
      <c r="EH306" s="160" t="str">
        <f t="shared" ref="EH306:EH322" si="8">+D310</f>
        <v>0-4</v>
      </c>
      <c r="EI306" s="161">
        <f t="shared" ref="EI306:EI322" si="9">+AB310/$Q$309</f>
        <v>3.9036398804290488E-2</v>
      </c>
      <c r="EJ306" s="161">
        <f t="shared" ref="EJ306:EJ322" si="10">-AL310/$Q$309</f>
        <v>-3.7629681730262002E-2</v>
      </c>
      <c r="EK306" s="140"/>
      <c r="EL306" s="140"/>
      <c r="EM306" s="140"/>
      <c r="EN306" s="140"/>
      <c r="EO306" s="140"/>
      <c r="EP306" s="140"/>
      <c r="EQ306" s="140"/>
    </row>
    <row r="307" spans="4:147" ht="14.25" customHeight="1" x14ac:dyDescent="0.35">
      <c r="D307" s="294" t="s">
        <v>159</v>
      </c>
      <c r="E307" s="294"/>
      <c r="F307" s="294"/>
      <c r="G307" s="294"/>
      <c r="H307" s="294"/>
      <c r="I307" s="294"/>
      <c r="J307" s="294"/>
      <c r="K307" s="294"/>
      <c r="L307" s="294"/>
      <c r="M307" s="294"/>
      <c r="N307" s="294"/>
      <c r="O307" s="294"/>
      <c r="P307" s="294"/>
      <c r="Q307" s="288" t="s">
        <v>122</v>
      </c>
      <c r="R307" s="288"/>
      <c r="S307" s="288"/>
      <c r="T307" s="288"/>
      <c r="U307" s="288"/>
      <c r="V307" s="288"/>
      <c r="W307" s="288"/>
      <c r="X307" s="288"/>
      <c r="Y307" s="288"/>
      <c r="Z307" s="288"/>
      <c r="AA307" s="288"/>
      <c r="AB307" s="288" t="s">
        <v>160</v>
      </c>
      <c r="AC307" s="288"/>
      <c r="AD307" s="288"/>
      <c r="AE307" s="288"/>
      <c r="AF307" s="288"/>
      <c r="AG307" s="288"/>
      <c r="AH307" s="288"/>
      <c r="AI307" s="288"/>
      <c r="AJ307" s="288"/>
      <c r="AK307" s="288"/>
      <c r="AL307" s="288" t="s">
        <v>161</v>
      </c>
      <c r="AM307" s="288"/>
      <c r="AN307" s="288"/>
      <c r="AO307" s="288"/>
      <c r="AP307" s="288"/>
      <c r="AQ307" s="288"/>
      <c r="AR307" s="288"/>
      <c r="AS307" s="288"/>
      <c r="AT307" s="288"/>
      <c r="EF307" s="140"/>
      <c r="EG307" s="140"/>
      <c r="EH307" s="160" t="str">
        <f t="shared" si="8"/>
        <v>5-9</v>
      </c>
      <c r="EI307" s="161">
        <f t="shared" si="9"/>
        <v>3.6750483558994199E-2</v>
      </c>
      <c r="EJ307" s="161">
        <f t="shared" si="10"/>
        <v>-3.4288728679444345E-2</v>
      </c>
      <c r="EK307" s="140"/>
      <c r="EL307" s="140"/>
      <c r="EM307" s="140"/>
      <c r="EN307" s="140"/>
      <c r="EO307" s="140"/>
      <c r="EP307" s="140"/>
      <c r="EQ307" s="140"/>
    </row>
    <row r="308" spans="4:147" ht="14.25" customHeight="1" x14ac:dyDescent="0.35">
      <c r="D308" s="294"/>
      <c r="E308" s="294"/>
      <c r="F308" s="294"/>
      <c r="G308" s="294"/>
      <c r="H308" s="294"/>
      <c r="I308" s="294"/>
      <c r="J308" s="294"/>
      <c r="K308" s="294"/>
      <c r="L308" s="294"/>
      <c r="M308" s="294"/>
      <c r="N308" s="294"/>
      <c r="O308" s="294"/>
      <c r="P308" s="294"/>
      <c r="Q308" s="288"/>
      <c r="R308" s="288"/>
      <c r="S308" s="288"/>
      <c r="T308" s="288"/>
      <c r="U308" s="288"/>
      <c r="V308" s="288"/>
      <c r="W308" s="288"/>
      <c r="X308" s="288"/>
      <c r="Y308" s="288"/>
      <c r="Z308" s="288"/>
      <c r="AA308" s="288"/>
      <c r="AB308" s="288"/>
      <c r="AC308" s="288"/>
      <c r="AD308" s="288"/>
      <c r="AE308" s="288"/>
      <c r="AF308" s="288"/>
      <c r="AG308" s="288"/>
      <c r="AH308" s="288"/>
      <c r="AI308" s="288"/>
      <c r="AJ308" s="288"/>
      <c r="AK308" s="288"/>
      <c r="AL308" s="288"/>
      <c r="AM308" s="288"/>
      <c r="AN308" s="288"/>
      <c r="AO308" s="288"/>
      <c r="AP308" s="288"/>
      <c r="AQ308" s="288"/>
      <c r="AR308" s="288"/>
      <c r="AS308" s="288"/>
      <c r="AT308" s="288"/>
      <c r="EF308" s="140"/>
      <c r="EG308" s="140"/>
      <c r="EH308" s="160" t="str">
        <f t="shared" si="8"/>
        <v>10-14</v>
      </c>
      <c r="EI308" s="161">
        <f t="shared" si="9"/>
        <v>3.7453842096008438E-2</v>
      </c>
      <c r="EJ308" s="161">
        <f t="shared" si="10"/>
        <v>-3.4112889045190789E-2</v>
      </c>
      <c r="EK308" s="140"/>
      <c r="EL308" s="140"/>
      <c r="EM308" s="140"/>
      <c r="EN308" s="140"/>
      <c r="EO308" s="140"/>
      <c r="EP308" s="140"/>
      <c r="EQ308" s="140"/>
    </row>
    <row r="309" spans="4:147" ht="14.25" customHeight="1" x14ac:dyDescent="0.35">
      <c r="D309" s="398" t="s">
        <v>122</v>
      </c>
      <c r="E309" s="398"/>
      <c r="F309" s="398"/>
      <c r="G309" s="398"/>
      <c r="H309" s="398"/>
      <c r="I309" s="398"/>
      <c r="J309" s="398"/>
      <c r="K309" s="398"/>
      <c r="L309" s="398"/>
      <c r="M309" s="398"/>
      <c r="N309" s="398"/>
      <c r="O309" s="398"/>
      <c r="P309" s="398"/>
      <c r="Q309" s="209">
        <f>AB309+AL309</f>
        <v>5687</v>
      </c>
      <c r="R309" s="210"/>
      <c r="S309" s="210"/>
      <c r="T309" s="210"/>
      <c r="U309" s="210"/>
      <c r="V309" s="210"/>
      <c r="W309" s="210"/>
      <c r="X309" s="210"/>
      <c r="Y309" s="210"/>
      <c r="Z309" s="210"/>
      <c r="AA309" s="211"/>
      <c r="AB309" s="209">
        <f>SUM(AB310:AK326)</f>
        <v>3016</v>
      </c>
      <c r="AC309" s="210"/>
      <c r="AD309" s="210"/>
      <c r="AE309" s="210"/>
      <c r="AF309" s="210"/>
      <c r="AG309" s="210"/>
      <c r="AH309" s="210"/>
      <c r="AI309" s="210"/>
      <c r="AJ309" s="210"/>
      <c r="AK309" s="211"/>
      <c r="AL309" s="209">
        <f>SUM(AL310:AT326)</f>
        <v>2671</v>
      </c>
      <c r="AM309" s="210"/>
      <c r="AN309" s="210"/>
      <c r="AO309" s="210"/>
      <c r="AP309" s="210"/>
      <c r="AQ309" s="210"/>
      <c r="AR309" s="210"/>
      <c r="AS309" s="210"/>
      <c r="AT309" s="211"/>
      <c r="EF309" s="140"/>
      <c r="EG309" s="140"/>
      <c r="EH309" s="160" t="str">
        <f t="shared" si="8"/>
        <v>15-19</v>
      </c>
      <c r="EI309" s="161">
        <f t="shared" si="9"/>
        <v>4.0794795146826095E-2</v>
      </c>
      <c r="EJ309" s="161">
        <f t="shared" si="10"/>
        <v>-3.5871285387726395E-2</v>
      </c>
      <c r="EK309" s="140"/>
      <c r="EL309" s="140"/>
      <c r="EM309" s="140"/>
      <c r="EN309" s="140"/>
      <c r="EO309" s="140"/>
      <c r="EP309" s="140"/>
      <c r="EQ309" s="140"/>
    </row>
    <row r="310" spans="4:147" ht="14.25" customHeight="1" x14ac:dyDescent="0.35">
      <c r="D310" s="398" t="s">
        <v>142</v>
      </c>
      <c r="E310" s="398"/>
      <c r="F310" s="398"/>
      <c r="G310" s="398"/>
      <c r="H310" s="398"/>
      <c r="I310" s="398"/>
      <c r="J310" s="398"/>
      <c r="K310" s="398"/>
      <c r="L310" s="398"/>
      <c r="M310" s="398"/>
      <c r="N310" s="398"/>
      <c r="O310" s="398"/>
      <c r="P310" s="398"/>
      <c r="Q310" s="209">
        <f t="shared" ref="Q310:Q326" si="11">AB310+AL310</f>
        <v>436</v>
      </c>
      <c r="R310" s="210"/>
      <c r="S310" s="210"/>
      <c r="T310" s="210"/>
      <c r="U310" s="210"/>
      <c r="V310" s="210"/>
      <c r="W310" s="210"/>
      <c r="X310" s="210"/>
      <c r="Y310" s="210"/>
      <c r="Z310" s="210"/>
      <c r="AA310" s="211"/>
      <c r="AB310" s="209">
        <v>222</v>
      </c>
      <c r="AC310" s="210"/>
      <c r="AD310" s="210"/>
      <c r="AE310" s="210"/>
      <c r="AF310" s="210"/>
      <c r="AG310" s="210"/>
      <c r="AH310" s="210"/>
      <c r="AI310" s="210"/>
      <c r="AJ310" s="210"/>
      <c r="AK310" s="211"/>
      <c r="AL310" s="209">
        <v>214</v>
      </c>
      <c r="AM310" s="210"/>
      <c r="AN310" s="210"/>
      <c r="AO310" s="210"/>
      <c r="AP310" s="210"/>
      <c r="AQ310" s="210"/>
      <c r="AR310" s="210"/>
      <c r="AS310" s="210"/>
      <c r="AT310" s="211"/>
      <c r="EF310" s="140"/>
      <c r="EG310" s="140"/>
      <c r="EH310" s="160" t="str">
        <f t="shared" si="8"/>
        <v>20-24</v>
      </c>
      <c r="EI310" s="161">
        <f t="shared" si="9"/>
        <v>3.8157200633022685E-2</v>
      </c>
      <c r="EJ310" s="161">
        <f t="shared" si="10"/>
        <v>-3.4992087216458592E-2</v>
      </c>
      <c r="EK310" s="140"/>
      <c r="EL310" s="140"/>
      <c r="EM310" s="140"/>
      <c r="EN310" s="140"/>
      <c r="EO310" s="140"/>
      <c r="EP310" s="140"/>
      <c r="EQ310" s="140"/>
    </row>
    <row r="311" spans="4:147" ht="14.25" customHeight="1" x14ac:dyDescent="0.35">
      <c r="D311" s="398" t="s">
        <v>143</v>
      </c>
      <c r="E311" s="398"/>
      <c r="F311" s="398"/>
      <c r="G311" s="398"/>
      <c r="H311" s="398"/>
      <c r="I311" s="398"/>
      <c r="J311" s="398"/>
      <c r="K311" s="398"/>
      <c r="L311" s="398"/>
      <c r="M311" s="398"/>
      <c r="N311" s="398"/>
      <c r="O311" s="398"/>
      <c r="P311" s="398"/>
      <c r="Q311" s="209">
        <f>AB311+AL311</f>
        <v>404</v>
      </c>
      <c r="R311" s="210"/>
      <c r="S311" s="210"/>
      <c r="T311" s="210"/>
      <c r="U311" s="210"/>
      <c r="V311" s="210"/>
      <c r="W311" s="210"/>
      <c r="X311" s="210"/>
      <c r="Y311" s="210"/>
      <c r="Z311" s="210"/>
      <c r="AA311" s="211"/>
      <c r="AB311" s="209">
        <v>209</v>
      </c>
      <c r="AC311" s="210"/>
      <c r="AD311" s="210"/>
      <c r="AE311" s="210"/>
      <c r="AF311" s="210"/>
      <c r="AG311" s="210"/>
      <c r="AH311" s="210"/>
      <c r="AI311" s="210"/>
      <c r="AJ311" s="210"/>
      <c r="AK311" s="211"/>
      <c r="AL311" s="209">
        <v>195</v>
      </c>
      <c r="AM311" s="210"/>
      <c r="AN311" s="210"/>
      <c r="AO311" s="210"/>
      <c r="AP311" s="210"/>
      <c r="AQ311" s="210"/>
      <c r="AR311" s="210"/>
      <c r="AS311" s="210"/>
      <c r="AT311" s="211"/>
      <c r="EF311" s="140"/>
      <c r="EG311" s="140"/>
      <c r="EH311" s="160" t="str">
        <f t="shared" si="8"/>
        <v>25-29</v>
      </c>
      <c r="EI311" s="161">
        <f t="shared" si="9"/>
        <v>3.3937049410937226E-2</v>
      </c>
      <c r="EJ311" s="161">
        <f t="shared" si="10"/>
        <v>-3.3233690873922979E-2</v>
      </c>
      <c r="EK311" s="140"/>
      <c r="EL311" s="140"/>
      <c r="EM311" s="140"/>
      <c r="EN311" s="140"/>
      <c r="EO311" s="140"/>
      <c r="EP311" s="140"/>
      <c r="EQ311" s="140"/>
    </row>
    <row r="312" spans="4:147" ht="14.25" customHeight="1" x14ac:dyDescent="0.35">
      <c r="D312" s="398" t="s">
        <v>144</v>
      </c>
      <c r="E312" s="398"/>
      <c r="F312" s="398"/>
      <c r="G312" s="398"/>
      <c r="H312" s="398"/>
      <c r="I312" s="398"/>
      <c r="J312" s="398"/>
      <c r="K312" s="398"/>
      <c r="L312" s="398"/>
      <c r="M312" s="398"/>
      <c r="N312" s="398"/>
      <c r="O312" s="398"/>
      <c r="P312" s="398"/>
      <c r="Q312" s="209">
        <f t="shared" si="11"/>
        <v>407</v>
      </c>
      <c r="R312" s="210"/>
      <c r="S312" s="210"/>
      <c r="T312" s="210"/>
      <c r="U312" s="210"/>
      <c r="V312" s="210"/>
      <c r="W312" s="210"/>
      <c r="X312" s="210"/>
      <c r="Y312" s="210"/>
      <c r="Z312" s="210"/>
      <c r="AA312" s="211"/>
      <c r="AB312" s="209">
        <v>213</v>
      </c>
      <c r="AC312" s="210"/>
      <c r="AD312" s="210"/>
      <c r="AE312" s="210"/>
      <c r="AF312" s="210"/>
      <c r="AG312" s="210"/>
      <c r="AH312" s="210"/>
      <c r="AI312" s="210"/>
      <c r="AJ312" s="210"/>
      <c r="AK312" s="211"/>
      <c r="AL312" s="209">
        <v>194</v>
      </c>
      <c r="AM312" s="210"/>
      <c r="AN312" s="210"/>
      <c r="AO312" s="210"/>
      <c r="AP312" s="210"/>
      <c r="AQ312" s="210"/>
      <c r="AR312" s="210"/>
      <c r="AS312" s="210"/>
      <c r="AT312" s="211"/>
      <c r="EF312" s="140"/>
      <c r="EG312" s="140"/>
      <c r="EH312" s="160" t="str">
        <f t="shared" si="8"/>
        <v>30-34</v>
      </c>
      <c r="EI312" s="161">
        <f t="shared" si="9"/>
        <v>3.2002813434148056E-2</v>
      </c>
      <c r="EJ312" s="161">
        <f t="shared" si="10"/>
        <v>-3.2178653068401619E-2</v>
      </c>
      <c r="EK312" s="140"/>
      <c r="EL312" s="140"/>
      <c r="EM312" s="140"/>
      <c r="EN312" s="140"/>
      <c r="EO312" s="140"/>
      <c r="EP312" s="140"/>
      <c r="EQ312" s="140"/>
    </row>
    <row r="313" spans="4:147" ht="14.25" customHeight="1" x14ac:dyDescent="0.35">
      <c r="D313" s="398" t="s">
        <v>145</v>
      </c>
      <c r="E313" s="398"/>
      <c r="F313" s="398"/>
      <c r="G313" s="398"/>
      <c r="H313" s="398"/>
      <c r="I313" s="398"/>
      <c r="J313" s="398"/>
      <c r="K313" s="398"/>
      <c r="L313" s="398"/>
      <c r="M313" s="398"/>
      <c r="N313" s="398"/>
      <c r="O313" s="398"/>
      <c r="P313" s="398"/>
      <c r="Q313" s="209">
        <f t="shared" si="11"/>
        <v>436</v>
      </c>
      <c r="R313" s="210"/>
      <c r="S313" s="210"/>
      <c r="T313" s="210"/>
      <c r="U313" s="210"/>
      <c r="V313" s="210"/>
      <c r="W313" s="210"/>
      <c r="X313" s="210"/>
      <c r="Y313" s="210"/>
      <c r="Z313" s="210"/>
      <c r="AA313" s="211"/>
      <c r="AB313" s="209">
        <v>232</v>
      </c>
      <c r="AC313" s="210"/>
      <c r="AD313" s="210"/>
      <c r="AE313" s="210"/>
      <c r="AF313" s="210"/>
      <c r="AG313" s="210"/>
      <c r="AH313" s="210"/>
      <c r="AI313" s="210"/>
      <c r="AJ313" s="210"/>
      <c r="AK313" s="211"/>
      <c r="AL313" s="209">
        <v>204</v>
      </c>
      <c r="AM313" s="210"/>
      <c r="AN313" s="210"/>
      <c r="AO313" s="210"/>
      <c r="AP313" s="210"/>
      <c r="AQ313" s="210"/>
      <c r="AR313" s="210"/>
      <c r="AS313" s="210"/>
      <c r="AT313" s="211"/>
      <c r="EF313" s="140"/>
      <c r="EG313" s="140"/>
      <c r="EH313" s="160" t="str">
        <f t="shared" si="8"/>
        <v>35-39</v>
      </c>
      <c r="EI313" s="161">
        <f t="shared" si="9"/>
        <v>3.3233690873922979E-2</v>
      </c>
      <c r="EJ313" s="161">
        <f t="shared" si="10"/>
        <v>-3.1475294531387372E-2</v>
      </c>
      <c r="EK313" s="140"/>
      <c r="EL313" s="140"/>
      <c r="EM313" s="140"/>
      <c r="EN313" s="140"/>
      <c r="EO313" s="140"/>
      <c r="EP313" s="140"/>
      <c r="EQ313" s="140"/>
    </row>
    <row r="314" spans="4:147" ht="14.25" customHeight="1" x14ac:dyDescent="0.35">
      <c r="D314" s="398" t="s">
        <v>146</v>
      </c>
      <c r="E314" s="398"/>
      <c r="F314" s="398"/>
      <c r="G314" s="398"/>
      <c r="H314" s="398"/>
      <c r="I314" s="398"/>
      <c r="J314" s="398"/>
      <c r="K314" s="398"/>
      <c r="L314" s="398"/>
      <c r="M314" s="398"/>
      <c r="N314" s="398"/>
      <c r="O314" s="398"/>
      <c r="P314" s="398"/>
      <c r="Q314" s="209">
        <f t="shared" si="11"/>
        <v>416</v>
      </c>
      <c r="R314" s="210"/>
      <c r="S314" s="210"/>
      <c r="T314" s="210"/>
      <c r="U314" s="210"/>
      <c r="V314" s="210"/>
      <c r="W314" s="210"/>
      <c r="X314" s="210"/>
      <c r="Y314" s="210"/>
      <c r="Z314" s="210"/>
      <c r="AA314" s="211"/>
      <c r="AB314" s="209">
        <v>217</v>
      </c>
      <c r="AC314" s="210"/>
      <c r="AD314" s="210"/>
      <c r="AE314" s="210"/>
      <c r="AF314" s="210"/>
      <c r="AG314" s="210"/>
      <c r="AH314" s="210"/>
      <c r="AI314" s="210"/>
      <c r="AJ314" s="210"/>
      <c r="AK314" s="211"/>
      <c r="AL314" s="209">
        <v>199</v>
      </c>
      <c r="AM314" s="210"/>
      <c r="AN314" s="210"/>
      <c r="AO314" s="210"/>
      <c r="AP314" s="210"/>
      <c r="AQ314" s="210"/>
      <c r="AR314" s="210"/>
      <c r="AS314" s="210"/>
      <c r="AT314" s="211"/>
      <c r="EF314" s="140"/>
      <c r="EG314" s="140"/>
      <c r="EH314" s="160" t="str">
        <f t="shared" si="8"/>
        <v>40-44</v>
      </c>
      <c r="EI314" s="161">
        <f t="shared" si="9"/>
        <v>3.2178653068401619E-2</v>
      </c>
      <c r="EJ314" s="161">
        <f t="shared" si="10"/>
        <v>-2.813434148056972E-2</v>
      </c>
      <c r="EK314" s="140"/>
      <c r="EL314" s="140"/>
      <c r="EM314" s="140"/>
      <c r="EN314" s="140"/>
      <c r="EO314" s="140"/>
      <c r="EP314" s="140"/>
      <c r="EQ314" s="140"/>
    </row>
    <row r="315" spans="4:147" ht="14.25" customHeight="1" x14ac:dyDescent="0.35">
      <c r="D315" s="398" t="s">
        <v>147</v>
      </c>
      <c r="E315" s="398"/>
      <c r="F315" s="398"/>
      <c r="G315" s="398"/>
      <c r="H315" s="398"/>
      <c r="I315" s="398"/>
      <c r="J315" s="398"/>
      <c r="K315" s="398"/>
      <c r="L315" s="398"/>
      <c r="M315" s="398"/>
      <c r="N315" s="398"/>
      <c r="O315" s="398"/>
      <c r="P315" s="398"/>
      <c r="Q315" s="209">
        <f t="shared" si="11"/>
        <v>382</v>
      </c>
      <c r="R315" s="210"/>
      <c r="S315" s="210"/>
      <c r="T315" s="210"/>
      <c r="U315" s="210"/>
      <c r="V315" s="210"/>
      <c r="W315" s="210"/>
      <c r="X315" s="210"/>
      <c r="Y315" s="210"/>
      <c r="Z315" s="210"/>
      <c r="AA315" s="211"/>
      <c r="AB315" s="209">
        <v>193</v>
      </c>
      <c r="AC315" s="210"/>
      <c r="AD315" s="210"/>
      <c r="AE315" s="210"/>
      <c r="AF315" s="210"/>
      <c r="AG315" s="210"/>
      <c r="AH315" s="210"/>
      <c r="AI315" s="210"/>
      <c r="AJ315" s="210"/>
      <c r="AK315" s="211"/>
      <c r="AL315" s="209">
        <v>189</v>
      </c>
      <c r="AM315" s="210"/>
      <c r="AN315" s="210"/>
      <c r="AO315" s="210"/>
      <c r="AP315" s="210"/>
      <c r="AQ315" s="210"/>
      <c r="AR315" s="210"/>
      <c r="AS315" s="210"/>
      <c r="AT315" s="211"/>
      <c r="EF315" s="140"/>
      <c r="EG315" s="140"/>
      <c r="EH315" s="160" t="str">
        <f t="shared" si="8"/>
        <v>45-49</v>
      </c>
      <c r="EI315" s="161">
        <f t="shared" si="9"/>
        <v>3.3233690873922979E-2</v>
      </c>
      <c r="EJ315" s="161">
        <f t="shared" si="10"/>
        <v>-3.0947775628626693E-2</v>
      </c>
      <c r="EK315" s="140"/>
      <c r="EL315" s="140"/>
      <c r="EM315" s="140"/>
      <c r="EN315" s="140"/>
      <c r="EO315" s="140"/>
      <c r="EP315" s="140"/>
      <c r="EQ315" s="140"/>
    </row>
    <row r="316" spans="4:147" ht="14.25" customHeight="1" x14ac:dyDescent="0.35">
      <c r="D316" s="398" t="s">
        <v>148</v>
      </c>
      <c r="E316" s="398"/>
      <c r="F316" s="398"/>
      <c r="G316" s="398"/>
      <c r="H316" s="398"/>
      <c r="I316" s="398"/>
      <c r="J316" s="398"/>
      <c r="K316" s="398"/>
      <c r="L316" s="398"/>
      <c r="M316" s="398"/>
      <c r="N316" s="398"/>
      <c r="O316" s="398"/>
      <c r="P316" s="398"/>
      <c r="Q316" s="209">
        <f t="shared" si="11"/>
        <v>365</v>
      </c>
      <c r="R316" s="210"/>
      <c r="S316" s="210"/>
      <c r="T316" s="210"/>
      <c r="U316" s="210"/>
      <c r="V316" s="210"/>
      <c r="W316" s="210"/>
      <c r="X316" s="210"/>
      <c r="Y316" s="210"/>
      <c r="Z316" s="210"/>
      <c r="AA316" s="211"/>
      <c r="AB316" s="209">
        <v>182</v>
      </c>
      <c r="AC316" s="210"/>
      <c r="AD316" s="210"/>
      <c r="AE316" s="210"/>
      <c r="AF316" s="210"/>
      <c r="AG316" s="210"/>
      <c r="AH316" s="210"/>
      <c r="AI316" s="210"/>
      <c r="AJ316" s="210"/>
      <c r="AK316" s="211"/>
      <c r="AL316" s="209">
        <v>183</v>
      </c>
      <c r="AM316" s="210"/>
      <c r="AN316" s="210"/>
      <c r="AO316" s="210"/>
      <c r="AP316" s="210"/>
      <c r="AQ316" s="210"/>
      <c r="AR316" s="210"/>
      <c r="AS316" s="210"/>
      <c r="AT316" s="211"/>
      <c r="EF316" s="140"/>
      <c r="EG316" s="140"/>
      <c r="EH316" s="160" t="str">
        <f t="shared" si="8"/>
        <v>50-54</v>
      </c>
      <c r="EI316" s="161">
        <f t="shared" si="9"/>
        <v>3.6750483558994199E-2</v>
      </c>
      <c r="EJ316" s="161">
        <f t="shared" si="10"/>
        <v>-3.5871285387726395E-2</v>
      </c>
      <c r="EK316" s="140"/>
      <c r="EL316" s="140"/>
      <c r="EM316" s="140"/>
      <c r="EN316" s="140"/>
      <c r="EO316" s="140"/>
      <c r="EP316" s="140"/>
      <c r="EQ316" s="140"/>
    </row>
    <row r="317" spans="4:147" ht="14.25" customHeight="1" x14ac:dyDescent="0.35">
      <c r="D317" s="398" t="s">
        <v>149</v>
      </c>
      <c r="E317" s="398"/>
      <c r="F317" s="398"/>
      <c r="G317" s="398"/>
      <c r="H317" s="398"/>
      <c r="I317" s="398"/>
      <c r="J317" s="398"/>
      <c r="K317" s="398"/>
      <c r="L317" s="398"/>
      <c r="M317" s="398"/>
      <c r="N317" s="398"/>
      <c r="O317" s="398"/>
      <c r="P317" s="398"/>
      <c r="Q317" s="209">
        <f t="shared" si="11"/>
        <v>368</v>
      </c>
      <c r="R317" s="210"/>
      <c r="S317" s="210"/>
      <c r="T317" s="210"/>
      <c r="U317" s="210"/>
      <c r="V317" s="210"/>
      <c r="W317" s="210"/>
      <c r="X317" s="210"/>
      <c r="Y317" s="210"/>
      <c r="Z317" s="210"/>
      <c r="AA317" s="211"/>
      <c r="AB317" s="209">
        <v>189</v>
      </c>
      <c r="AC317" s="210"/>
      <c r="AD317" s="210"/>
      <c r="AE317" s="210"/>
      <c r="AF317" s="210"/>
      <c r="AG317" s="210"/>
      <c r="AH317" s="210"/>
      <c r="AI317" s="210"/>
      <c r="AJ317" s="210"/>
      <c r="AK317" s="211"/>
      <c r="AL317" s="209">
        <v>179</v>
      </c>
      <c r="AM317" s="210"/>
      <c r="AN317" s="210"/>
      <c r="AO317" s="210"/>
      <c r="AP317" s="210"/>
      <c r="AQ317" s="210"/>
      <c r="AR317" s="210"/>
      <c r="AS317" s="210"/>
      <c r="AT317" s="211"/>
      <c r="EF317" s="140"/>
      <c r="EG317" s="140"/>
      <c r="EH317" s="160" t="str">
        <f t="shared" si="8"/>
        <v>55-59</v>
      </c>
      <c r="EI317" s="161">
        <f t="shared" si="9"/>
        <v>3.8508879901529805E-2</v>
      </c>
      <c r="EJ317" s="161">
        <f t="shared" si="10"/>
        <v>-3.1651134165640936E-2</v>
      </c>
      <c r="EK317" s="140"/>
      <c r="EL317" s="140"/>
      <c r="EM317" s="140"/>
      <c r="EN317" s="140"/>
      <c r="EO317" s="140"/>
      <c r="EP317" s="140"/>
      <c r="EQ317" s="140"/>
    </row>
    <row r="318" spans="4:147" ht="14.25" customHeight="1" x14ac:dyDescent="0.35">
      <c r="D318" s="398" t="s">
        <v>150</v>
      </c>
      <c r="E318" s="398"/>
      <c r="F318" s="398"/>
      <c r="G318" s="398"/>
      <c r="H318" s="398"/>
      <c r="I318" s="398"/>
      <c r="J318" s="398"/>
      <c r="K318" s="398"/>
      <c r="L318" s="398"/>
      <c r="M318" s="398"/>
      <c r="N318" s="398"/>
      <c r="O318" s="398"/>
      <c r="P318" s="398"/>
      <c r="Q318" s="209">
        <f t="shared" si="11"/>
        <v>343</v>
      </c>
      <c r="R318" s="210"/>
      <c r="S318" s="210"/>
      <c r="T318" s="210"/>
      <c r="U318" s="210"/>
      <c r="V318" s="210"/>
      <c r="W318" s="210"/>
      <c r="X318" s="210"/>
      <c r="Y318" s="210"/>
      <c r="Z318" s="210"/>
      <c r="AA318" s="211"/>
      <c r="AB318" s="209">
        <v>183</v>
      </c>
      <c r="AC318" s="210"/>
      <c r="AD318" s="210"/>
      <c r="AE318" s="210"/>
      <c r="AF318" s="210"/>
      <c r="AG318" s="210"/>
      <c r="AH318" s="210"/>
      <c r="AI318" s="210"/>
      <c r="AJ318" s="210"/>
      <c r="AK318" s="211"/>
      <c r="AL318" s="209">
        <v>160</v>
      </c>
      <c r="AM318" s="210"/>
      <c r="AN318" s="210"/>
      <c r="AO318" s="210"/>
      <c r="AP318" s="210"/>
      <c r="AQ318" s="210"/>
      <c r="AR318" s="210"/>
      <c r="AS318" s="210"/>
      <c r="AT318" s="211"/>
      <c r="EF318" s="140"/>
      <c r="EG318" s="140"/>
      <c r="EH318" s="160" t="str">
        <f t="shared" si="8"/>
        <v>60-64</v>
      </c>
      <c r="EI318" s="161">
        <f t="shared" si="9"/>
        <v>3.4640407947951465E-2</v>
      </c>
      <c r="EJ318" s="161">
        <f t="shared" si="10"/>
        <v>-2.338667135572358E-2</v>
      </c>
      <c r="EK318" s="140"/>
      <c r="EL318" s="140"/>
      <c r="EM318" s="140"/>
      <c r="EN318" s="140"/>
      <c r="EO318" s="140"/>
      <c r="EP318" s="140"/>
      <c r="EQ318" s="140"/>
    </row>
    <row r="319" spans="4:147" ht="14.25" customHeight="1" x14ac:dyDescent="0.35">
      <c r="D319" s="398" t="s">
        <v>151</v>
      </c>
      <c r="E319" s="398"/>
      <c r="F319" s="398"/>
      <c r="G319" s="398"/>
      <c r="H319" s="398"/>
      <c r="I319" s="398"/>
      <c r="J319" s="398"/>
      <c r="K319" s="398"/>
      <c r="L319" s="398"/>
      <c r="M319" s="398"/>
      <c r="N319" s="398"/>
      <c r="O319" s="398"/>
      <c r="P319" s="398"/>
      <c r="Q319" s="209">
        <f t="shared" si="11"/>
        <v>365</v>
      </c>
      <c r="R319" s="210"/>
      <c r="S319" s="210"/>
      <c r="T319" s="210"/>
      <c r="U319" s="210"/>
      <c r="V319" s="210"/>
      <c r="W319" s="210"/>
      <c r="X319" s="210"/>
      <c r="Y319" s="210"/>
      <c r="Z319" s="210"/>
      <c r="AA319" s="211"/>
      <c r="AB319" s="209">
        <v>189</v>
      </c>
      <c r="AC319" s="210"/>
      <c r="AD319" s="210"/>
      <c r="AE319" s="210"/>
      <c r="AF319" s="210"/>
      <c r="AG319" s="210"/>
      <c r="AH319" s="210"/>
      <c r="AI319" s="210"/>
      <c r="AJ319" s="210"/>
      <c r="AK319" s="211"/>
      <c r="AL319" s="209">
        <v>176</v>
      </c>
      <c r="AM319" s="210"/>
      <c r="AN319" s="210"/>
      <c r="AO319" s="210"/>
      <c r="AP319" s="210"/>
      <c r="AQ319" s="210"/>
      <c r="AR319" s="210"/>
      <c r="AS319" s="210"/>
      <c r="AT319" s="211"/>
      <c r="EF319" s="140"/>
      <c r="EG319" s="140"/>
      <c r="EH319" s="160" t="str">
        <f t="shared" si="8"/>
        <v>65-69</v>
      </c>
      <c r="EI319" s="161">
        <f t="shared" si="9"/>
        <v>2.4265869526991383E-2</v>
      </c>
      <c r="EJ319" s="161">
        <f t="shared" si="10"/>
        <v>-1.6528925619834711E-2</v>
      </c>
      <c r="EK319" s="140"/>
      <c r="EL319" s="140"/>
      <c r="EM319" s="140"/>
      <c r="EN319" s="140"/>
      <c r="EO319" s="140"/>
      <c r="EP319" s="140"/>
      <c r="EQ319" s="140"/>
    </row>
    <row r="320" spans="4:147" ht="14.25" customHeight="1" x14ac:dyDescent="0.35">
      <c r="D320" s="398" t="s">
        <v>152</v>
      </c>
      <c r="E320" s="398"/>
      <c r="F320" s="398"/>
      <c r="G320" s="398"/>
      <c r="H320" s="398"/>
      <c r="I320" s="398"/>
      <c r="J320" s="398"/>
      <c r="K320" s="398"/>
      <c r="L320" s="398"/>
      <c r="M320" s="398"/>
      <c r="N320" s="398"/>
      <c r="O320" s="398"/>
      <c r="P320" s="398"/>
      <c r="Q320" s="209">
        <f t="shared" si="11"/>
        <v>413</v>
      </c>
      <c r="R320" s="210"/>
      <c r="S320" s="210"/>
      <c r="T320" s="210"/>
      <c r="U320" s="210"/>
      <c r="V320" s="210"/>
      <c r="W320" s="210"/>
      <c r="X320" s="210"/>
      <c r="Y320" s="210"/>
      <c r="Z320" s="210"/>
      <c r="AA320" s="211"/>
      <c r="AB320" s="209">
        <v>209</v>
      </c>
      <c r="AC320" s="210"/>
      <c r="AD320" s="210"/>
      <c r="AE320" s="210"/>
      <c r="AF320" s="210"/>
      <c r="AG320" s="210"/>
      <c r="AH320" s="210"/>
      <c r="AI320" s="210"/>
      <c r="AJ320" s="210"/>
      <c r="AK320" s="211"/>
      <c r="AL320" s="209">
        <v>204</v>
      </c>
      <c r="AM320" s="210"/>
      <c r="AN320" s="210"/>
      <c r="AO320" s="210"/>
      <c r="AP320" s="210"/>
      <c r="AQ320" s="210"/>
      <c r="AR320" s="210"/>
      <c r="AS320" s="210"/>
      <c r="AT320" s="211"/>
      <c r="EF320" s="140"/>
      <c r="EG320" s="140"/>
      <c r="EH320" s="160" t="str">
        <f t="shared" si="8"/>
        <v>70-74</v>
      </c>
      <c r="EI320" s="161">
        <f t="shared" si="9"/>
        <v>1.5473887814313346E-2</v>
      </c>
      <c r="EJ320" s="161">
        <f t="shared" si="10"/>
        <v>-1.1077896957974327E-2</v>
      </c>
      <c r="EK320" s="140"/>
      <c r="EL320" s="140"/>
      <c r="EM320" s="140"/>
      <c r="EN320" s="140"/>
      <c r="EO320" s="140"/>
      <c r="EP320" s="140"/>
      <c r="EQ320" s="140"/>
    </row>
    <row r="321" spans="4:147" ht="14.25" customHeight="1" x14ac:dyDescent="0.35">
      <c r="D321" s="398" t="s">
        <v>153</v>
      </c>
      <c r="E321" s="398"/>
      <c r="F321" s="398"/>
      <c r="G321" s="398"/>
      <c r="H321" s="398"/>
      <c r="I321" s="398"/>
      <c r="J321" s="398"/>
      <c r="K321" s="398"/>
      <c r="L321" s="398"/>
      <c r="M321" s="398"/>
      <c r="N321" s="398"/>
      <c r="O321" s="398"/>
      <c r="P321" s="398"/>
      <c r="Q321" s="209">
        <f t="shared" si="11"/>
        <v>399</v>
      </c>
      <c r="R321" s="210"/>
      <c r="S321" s="210"/>
      <c r="T321" s="210"/>
      <c r="U321" s="210"/>
      <c r="V321" s="210"/>
      <c r="W321" s="210"/>
      <c r="X321" s="210"/>
      <c r="Y321" s="210"/>
      <c r="Z321" s="210"/>
      <c r="AA321" s="211"/>
      <c r="AB321" s="209">
        <v>219</v>
      </c>
      <c r="AC321" s="210"/>
      <c r="AD321" s="210"/>
      <c r="AE321" s="210"/>
      <c r="AF321" s="210"/>
      <c r="AG321" s="210"/>
      <c r="AH321" s="210"/>
      <c r="AI321" s="210"/>
      <c r="AJ321" s="210"/>
      <c r="AK321" s="211"/>
      <c r="AL321" s="209">
        <v>180</v>
      </c>
      <c r="AM321" s="210"/>
      <c r="AN321" s="210"/>
      <c r="AO321" s="210"/>
      <c r="AP321" s="210"/>
      <c r="AQ321" s="210"/>
      <c r="AR321" s="210"/>
      <c r="AS321" s="210"/>
      <c r="AT321" s="211"/>
      <c r="EF321" s="140"/>
      <c r="EG321" s="140"/>
      <c r="EH321" s="160" t="str">
        <f t="shared" si="8"/>
        <v>75-79</v>
      </c>
      <c r="EI321" s="161">
        <f t="shared" si="9"/>
        <v>1.0022859152452964E-2</v>
      </c>
      <c r="EJ321" s="161">
        <f t="shared" si="10"/>
        <v>-7.7369439071566732E-3</v>
      </c>
      <c r="EK321" s="140"/>
      <c r="EL321" s="140"/>
      <c r="EM321" s="140"/>
      <c r="EN321" s="140"/>
      <c r="EO321" s="140"/>
      <c r="EP321" s="140"/>
      <c r="EQ321" s="140"/>
    </row>
    <row r="322" spans="4:147" ht="14.25" customHeight="1" x14ac:dyDescent="0.35">
      <c r="D322" s="398" t="s">
        <v>154</v>
      </c>
      <c r="E322" s="398"/>
      <c r="F322" s="398"/>
      <c r="G322" s="398"/>
      <c r="H322" s="398"/>
      <c r="I322" s="398"/>
      <c r="J322" s="398"/>
      <c r="K322" s="398"/>
      <c r="L322" s="398"/>
      <c r="M322" s="398"/>
      <c r="N322" s="398"/>
      <c r="O322" s="398"/>
      <c r="P322" s="398"/>
      <c r="Q322" s="209">
        <f t="shared" si="11"/>
        <v>330</v>
      </c>
      <c r="R322" s="210"/>
      <c r="S322" s="210"/>
      <c r="T322" s="210"/>
      <c r="U322" s="210"/>
      <c r="V322" s="210"/>
      <c r="W322" s="210"/>
      <c r="X322" s="210"/>
      <c r="Y322" s="210"/>
      <c r="Z322" s="210"/>
      <c r="AA322" s="211"/>
      <c r="AB322" s="209">
        <v>197</v>
      </c>
      <c r="AC322" s="210"/>
      <c r="AD322" s="210"/>
      <c r="AE322" s="210"/>
      <c r="AF322" s="210"/>
      <c r="AG322" s="210"/>
      <c r="AH322" s="210"/>
      <c r="AI322" s="210"/>
      <c r="AJ322" s="210"/>
      <c r="AK322" s="211"/>
      <c r="AL322" s="209">
        <v>133</v>
      </c>
      <c r="AM322" s="210"/>
      <c r="AN322" s="210"/>
      <c r="AO322" s="210"/>
      <c r="AP322" s="210"/>
      <c r="AQ322" s="210"/>
      <c r="AR322" s="210"/>
      <c r="AS322" s="210"/>
      <c r="AT322" s="211"/>
      <c r="EF322" s="140"/>
      <c r="EG322" s="140"/>
      <c r="EH322" s="160" t="str">
        <f t="shared" si="8"/>
        <v>80 Y MÁS</v>
      </c>
      <c r="EI322" s="161">
        <f t="shared" si="9"/>
        <v>1.38913311060313E-2</v>
      </c>
      <c r="EJ322" s="161">
        <f t="shared" si="10"/>
        <v>-1.0550378055213645E-2</v>
      </c>
      <c r="EK322" s="140"/>
      <c r="EL322" s="140"/>
      <c r="EM322" s="140"/>
      <c r="EN322" s="140"/>
      <c r="EO322" s="140"/>
      <c r="EP322" s="140"/>
      <c r="EQ322" s="140"/>
    </row>
    <row r="323" spans="4:147" ht="14.25" customHeight="1" x14ac:dyDescent="0.35">
      <c r="D323" s="398" t="s">
        <v>155</v>
      </c>
      <c r="E323" s="398"/>
      <c r="F323" s="398"/>
      <c r="G323" s="398"/>
      <c r="H323" s="398"/>
      <c r="I323" s="398"/>
      <c r="J323" s="398"/>
      <c r="K323" s="398"/>
      <c r="L323" s="398"/>
      <c r="M323" s="398"/>
      <c r="N323" s="398"/>
      <c r="O323" s="398"/>
      <c r="P323" s="398"/>
      <c r="Q323" s="209">
        <f t="shared" si="11"/>
        <v>232</v>
      </c>
      <c r="R323" s="210"/>
      <c r="S323" s="210"/>
      <c r="T323" s="210"/>
      <c r="U323" s="210"/>
      <c r="V323" s="210"/>
      <c r="W323" s="210"/>
      <c r="X323" s="210"/>
      <c r="Y323" s="210"/>
      <c r="Z323" s="210"/>
      <c r="AA323" s="211"/>
      <c r="AB323" s="209">
        <v>138</v>
      </c>
      <c r="AC323" s="210"/>
      <c r="AD323" s="210"/>
      <c r="AE323" s="210"/>
      <c r="AF323" s="210"/>
      <c r="AG323" s="210"/>
      <c r="AH323" s="210"/>
      <c r="AI323" s="210"/>
      <c r="AJ323" s="210"/>
      <c r="AK323" s="211"/>
      <c r="AL323" s="209">
        <v>94</v>
      </c>
      <c r="AM323" s="210"/>
      <c r="AN323" s="210"/>
      <c r="AO323" s="210"/>
      <c r="AP323" s="210"/>
      <c r="AQ323" s="210"/>
      <c r="AR323" s="210"/>
      <c r="AS323" s="210"/>
      <c r="AT323" s="211"/>
      <c r="EF323" s="140"/>
      <c r="EG323" s="140"/>
      <c r="EH323" s="140"/>
      <c r="EI323" s="140"/>
      <c r="EJ323" s="140"/>
      <c r="EK323" s="140"/>
      <c r="EL323" s="140"/>
      <c r="EM323" s="140"/>
      <c r="EN323" s="140"/>
      <c r="EO323" s="140"/>
      <c r="EP323" s="140"/>
      <c r="EQ323" s="140"/>
    </row>
    <row r="324" spans="4:147" ht="14.25" customHeight="1" x14ac:dyDescent="0.35">
      <c r="D324" s="398" t="s">
        <v>156</v>
      </c>
      <c r="E324" s="398"/>
      <c r="F324" s="398"/>
      <c r="G324" s="398"/>
      <c r="H324" s="398"/>
      <c r="I324" s="398"/>
      <c r="J324" s="398"/>
      <c r="K324" s="398"/>
      <c r="L324" s="398"/>
      <c r="M324" s="398"/>
      <c r="N324" s="398"/>
      <c r="O324" s="398"/>
      <c r="P324" s="398"/>
      <c r="Q324" s="209">
        <f t="shared" si="11"/>
        <v>151</v>
      </c>
      <c r="R324" s="210"/>
      <c r="S324" s="210"/>
      <c r="T324" s="210"/>
      <c r="U324" s="210"/>
      <c r="V324" s="210"/>
      <c r="W324" s="210"/>
      <c r="X324" s="210"/>
      <c r="Y324" s="210"/>
      <c r="Z324" s="210"/>
      <c r="AA324" s="211"/>
      <c r="AB324" s="209">
        <v>88</v>
      </c>
      <c r="AC324" s="210"/>
      <c r="AD324" s="210"/>
      <c r="AE324" s="210"/>
      <c r="AF324" s="210"/>
      <c r="AG324" s="210"/>
      <c r="AH324" s="210"/>
      <c r="AI324" s="210"/>
      <c r="AJ324" s="210"/>
      <c r="AK324" s="211"/>
      <c r="AL324" s="209">
        <v>63</v>
      </c>
      <c r="AM324" s="210"/>
      <c r="AN324" s="210"/>
      <c r="AO324" s="210"/>
      <c r="AP324" s="210"/>
      <c r="AQ324" s="210"/>
      <c r="AR324" s="210"/>
      <c r="AS324" s="210"/>
      <c r="AT324" s="211"/>
      <c r="AU324" s="10"/>
      <c r="AV324" s="10"/>
      <c r="AW324" s="3"/>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EF324" s="140"/>
      <c r="EG324" s="140"/>
      <c r="EH324" s="140"/>
      <c r="EI324" s="140"/>
      <c r="EJ324" s="140"/>
      <c r="EK324" s="140"/>
      <c r="EL324" s="140"/>
      <c r="EM324" s="140"/>
      <c r="EN324" s="140"/>
      <c r="EO324" s="140"/>
      <c r="EP324" s="140"/>
      <c r="EQ324" s="140"/>
    </row>
    <row r="325" spans="4:147" ht="14.25" customHeight="1" x14ac:dyDescent="0.35">
      <c r="D325" s="398" t="s">
        <v>157</v>
      </c>
      <c r="E325" s="398"/>
      <c r="F325" s="398"/>
      <c r="G325" s="398"/>
      <c r="H325" s="398"/>
      <c r="I325" s="398"/>
      <c r="J325" s="398"/>
      <c r="K325" s="398"/>
      <c r="L325" s="398"/>
      <c r="M325" s="398"/>
      <c r="N325" s="398"/>
      <c r="O325" s="398"/>
      <c r="P325" s="398"/>
      <c r="Q325" s="209">
        <f t="shared" si="11"/>
        <v>101</v>
      </c>
      <c r="R325" s="210"/>
      <c r="S325" s="210"/>
      <c r="T325" s="210"/>
      <c r="U325" s="210"/>
      <c r="V325" s="210"/>
      <c r="W325" s="210"/>
      <c r="X325" s="210"/>
      <c r="Y325" s="210"/>
      <c r="Z325" s="210"/>
      <c r="AA325" s="211"/>
      <c r="AB325" s="209">
        <v>57</v>
      </c>
      <c r="AC325" s="210"/>
      <c r="AD325" s="210"/>
      <c r="AE325" s="210"/>
      <c r="AF325" s="210"/>
      <c r="AG325" s="210"/>
      <c r="AH325" s="210"/>
      <c r="AI325" s="210"/>
      <c r="AJ325" s="210"/>
      <c r="AK325" s="211"/>
      <c r="AL325" s="209">
        <v>44</v>
      </c>
      <c r="AM325" s="210"/>
      <c r="AN325" s="210"/>
      <c r="AO325" s="210"/>
      <c r="AP325" s="210"/>
      <c r="AQ325" s="210"/>
      <c r="AR325" s="210"/>
      <c r="AS325" s="210"/>
      <c r="AT325" s="211"/>
    </row>
    <row r="326" spans="4:147" ht="14.25" customHeight="1" x14ac:dyDescent="0.35">
      <c r="D326" s="398" t="s">
        <v>158</v>
      </c>
      <c r="E326" s="398"/>
      <c r="F326" s="398"/>
      <c r="G326" s="398"/>
      <c r="H326" s="398"/>
      <c r="I326" s="398"/>
      <c r="J326" s="398"/>
      <c r="K326" s="398"/>
      <c r="L326" s="398"/>
      <c r="M326" s="398"/>
      <c r="N326" s="398"/>
      <c r="O326" s="398"/>
      <c r="P326" s="398"/>
      <c r="Q326" s="209">
        <f t="shared" si="11"/>
        <v>139</v>
      </c>
      <c r="R326" s="210"/>
      <c r="S326" s="210"/>
      <c r="T326" s="210"/>
      <c r="U326" s="210"/>
      <c r="V326" s="210"/>
      <c r="W326" s="210"/>
      <c r="X326" s="210"/>
      <c r="Y326" s="210"/>
      <c r="Z326" s="210"/>
      <c r="AA326" s="211"/>
      <c r="AB326" s="209">
        <v>79</v>
      </c>
      <c r="AC326" s="210"/>
      <c r="AD326" s="210"/>
      <c r="AE326" s="210"/>
      <c r="AF326" s="210"/>
      <c r="AG326" s="210"/>
      <c r="AH326" s="210"/>
      <c r="AI326" s="210"/>
      <c r="AJ326" s="210"/>
      <c r="AK326" s="211"/>
      <c r="AL326" s="209">
        <v>60</v>
      </c>
      <c r="AM326" s="210"/>
      <c r="AN326" s="210"/>
      <c r="AO326" s="210"/>
      <c r="AP326" s="210"/>
      <c r="AQ326" s="210"/>
      <c r="AR326" s="210"/>
      <c r="AS326" s="210"/>
      <c r="AT326" s="211"/>
    </row>
    <row r="327" spans="4:147" ht="14.25" customHeight="1" x14ac:dyDescent="0.35">
      <c r="D327" s="354" t="s">
        <v>349</v>
      </c>
      <c r="E327" s="354"/>
      <c r="F327" s="354"/>
      <c r="G327" s="354"/>
      <c r="H327" s="354"/>
      <c r="I327" s="354"/>
      <c r="J327" s="354"/>
      <c r="K327" s="354"/>
      <c r="L327" s="354"/>
      <c r="M327" s="354"/>
      <c r="N327" s="354"/>
      <c r="O327" s="354"/>
      <c r="P327" s="354"/>
      <c r="Q327" s="370"/>
      <c r="R327" s="370"/>
      <c r="S327" s="370"/>
      <c r="T327" s="370"/>
      <c r="U327" s="370"/>
      <c r="V327" s="370"/>
      <c r="W327" s="370"/>
      <c r="X327" s="34"/>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V327" s="10" t="s">
        <v>140</v>
      </c>
    </row>
    <row r="328" spans="4:147" ht="14.25" customHeight="1" x14ac:dyDescent="0.35">
      <c r="D328" s="84"/>
      <c r="E328" s="84"/>
      <c r="F328" s="84"/>
      <c r="G328" s="84"/>
      <c r="H328" s="84"/>
      <c r="I328" s="84"/>
      <c r="J328" s="84"/>
      <c r="K328" s="84"/>
      <c r="L328" s="84"/>
      <c r="M328" s="84"/>
      <c r="N328" s="84"/>
      <c r="O328" s="84"/>
      <c r="P328" s="84"/>
      <c r="Q328" s="84"/>
      <c r="R328" s="84"/>
      <c r="S328" s="84"/>
      <c r="T328" s="84"/>
      <c r="U328" s="84"/>
      <c r="V328" s="84"/>
      <c r="W328" s="84"/>
      <c r="AV328" s="10"/>
    </row>
    <row r="329" spans="4:147" ht="14.25" customHeight="1" x14ac:dyDescent="0.35">
      <c r="D329" s="219" t="s">
        <v>171</v>
      </c>
      <c r="E329" s="219"/>
      <c r="F329" s="219"/>
      <c r="G329" s="219"/>
      <c r="H329" s="219"/>
      <c r="I329" s="219"/>
      <c r="J329" s="219"/>
      <c r="K329" s="219"/>
      <c r="L329" s="219"/>
      <c r="M329" s="219"/>
      <c r="N329" s="219"/>
      <c r="O329" s="219"/>
      <c r="P329" s="219"/>
      <c r="Q329" s="219"/>
      <c r="R329" s="219"/>
      <c r="S329" s="219"/>
      <c r="T329" s="219"/>
      <c r="U329" s="219"/>
      <c r="V329" s="219"/>
      <c r="W329" s="219"/>
      <c r="X329" s="219"/>
      <c r="Y329" s="219"/>
      <c r="Z329" s="219"/>
      <c r="AA329" s="219"/>
      <c r="AB329" s="219"/>
      <c r="AC329" s="219"/>
      <c r="AD329" s="219"/>
      <c r="AE329" s="219"/>
      <c r="AF329" s="219"/>
      <c r="AG329" s="219"/>
      <c r="AH329" s="219"/>
      <c r="AI329" s="219"/>
      <c r="AJ329" s="219"/>
      <c r="AK329" s="219"/>
      <c r="AL329" s="219"/>
      <c r="AM329" s="219"/>
      <c r="AN329" s="219"/>
      <c r="AO329" s="219"/>
      <c r="AP329" s="219"/>
      <c r="AQ329" s="219"/>
      <c r="AR329" s="219"/>
      <c r="AS329" s="219"/>
      <c r="AT329" s="219"/>
      <c r="AU329" s="9"/>
      <c r="AV329" s="219" t="s">
        <v>173</v>
      </c>
      <c r="AW329" s="219"/>
      <c r="AX329" s="219"/>
      <c r="AY329" s="219"/>
      <c r="AZ329" s="219"/>
      <c r="BA329" s="219"/>
      <c r="BB329" s="219"/>
      <c r="BC329" s="219"/>
      <c r="BD329" s="219"/>
      <c r="BE329" s="219"/>
      <c r="BF329" s="219"/>
      <c r="BG329" s="219"/>
      <c r="BH329" s="219"/>
      <c r="BI329" s="219"/>
      <c r="BJ329" s="219"/>
      <c r="BK329" s="219"/>
      <c r="BL329" s="9"/>
      <c r="BM329" s="9"/>
      <c r="BN329" s="9"/>
      <c r="BO329" s="9"/>
      <c r="BP329" s="9"/>
    </row>
    <row r="330" spans="4:147" ht="14.25" customHeight="1" x14ac:dyDescent="0.35">
      <c r="D330" s="219"/>
      <c r="E330" s="219"/>
      <c r="F330" s="219"/>
      <c r="G330" s="219"/>
      <c r="H330" s="219"/>
      <c r="I330" s="219"/>
      <c r="J330" s="219"/>
      <c r="K330" s="219"/>
      <c r="L330" s="219"/>
      <c r="M330" s="219"/>
      <c r="N330" s="219"/>
      <c r="O330" s="219"/>
      <c r="P330" s="219"/>
      <c r="Q330" s="219"/>
      <c r="R330" s="219"/>
      <c r="S330" s="219"/>
      <c r="T330" s="219"/>
      <c r="U330" s="219"/>
      <c r="V330" s="219"/>
      <c r="W330" s="219"/>
      <c r="X330" s="219"/>
      <c r="Y330" s="219"/>
      <c r="Z330" s="219"/>
      <c r="AA330" s="219"/>
      <c r="AB330" s="219"/>
      <c r="AC330" s="219"/>
      <c r="AD330" s="219"/>
      <c r="AE330" s="219"/>
      <c r="AF330" s="219"/>
      <c r="AG330" s="219"/>
      <c r="AH330" s="219"/>
      <c r="AI330" s="219"/>
      <c r="AJ330" s="219"/>
      <c r="AK330" s="219"/>
      <c r="AL330" s="219"/>
      <c r="AM330" s="219"/>
      <c r="AN330" s="219"/>
      <c r="AO330" s="219"/>
      <c r="AP330" s="219"/>
      <c r="AQ330" s="219"/>
      <c r="AR330" s="219"/>
      <c r="AS330" s="219"/>
      <c r="AT330" s="219"/>
      <c r="AU330" s="9"/>
      <c r="AV330" s="220"/>
      <c r="AW330" s="220"/>
      <c r="AX330" s="220"/>
      <c r="AY330" s="220"/>
      <c r="AZ330" s="220"/>
      <c r="BA330" s="220"/>
      <c r="BB330" s="220"/>
      <c r="BC330" s="220"/>
      <c r="BD330" s="220"/>
      <c r="BE330" s="220"/>
      <c r="BF330" s="220"/>
      <c r="BG330" s="220"/>
      <c r="BH330" s="220"/>
      <c r="BI330" s="220"/>
      <c r="BJ330" s="220"/>
      <c r="BK330" s="220"/>
      <c r="BL330" s="9"/>
      <c r="BM330" s="9"/>
      <c r="BN330" s="9"/>
      <c r="BX330" s="14" t="s">
        <v>182</v>
      </c>
    </row>
    <row r="331" spans="4:147" ht="14.25" customHeight="1" x14ac:dyDescent="0.35">
      <c r="D331" s="288" t="s">
        <v>165</v>
      </c>
      <c r="E331" s="288"/>
      <c r="F331" s="288"/>
      <c r="G331" s="288"/>
      <c r="H331" s="288"/>
      <c r="I331" s="288"/>
      <c r="J331" s="288"/>
      <c r="K331" s="288"/>
      <c r="L331" s="288"/>
      <c r="M331" s="288">
        <v>2010</v>
      </c>
      <c r="N331" s="288"/>
      <c r="O331" s="288"/>
      <c r="P331" s="288"/>
      <c r="Q331" s="288">
        <v>2011</v>
      </c>
      <c r="R331" s="288"/>
      <c r="S331" s="288"/>
      <c r="T331" s="288"/>
      <c r="U331" s="288">
        <v>2012</v>
      </c>
      <c r="V331" s="288"/>
      <c r="W331" s="288"/>
      <c r="X331" s="288"/>
      <c r="Y331" s="288">
        <v>2013</v>
      </c>
      <c r="Z331" s="288"/>
      <c r="AA331" s="288"/>
      <c r="AB331" s="288">
        <v>2014</v>
      </c>
      <c r="AC331" s="288"/>
      <c r="AD331" s="288"/>
      <c r="AE331" s="288">
        <v>2015</v>
      </c>
      <c r="AF331" s="288"/>
      <c r="AG331" s="288"/>
      <c r="AH331" s="288"/>
      <c r="AI331" s="288">
        <v>2016</v>
      </c>
      <c r="AJ331" s="288"/>
      <c r="AK331" s="288"/>
      <c r="AL331" s="288"/>
      <c r="AM331" s="288">
        <v>2017</v>
      </c>
      <c r="AN331" s="288"/>
      <c r="AO331" s="288"/>
      <c r="AP331" s="288"/>
      <c r="AQ331" s="329">
        <v>2018</v>
      </c>
      <c r="AR331" s="330"/>
      <c r="AS331" s="330"/>
      <c r="AT331" s="331"/>
      <c r="AU331" s="288">
        <v>2019</v>
      </c>
      <c r="AV331" s="288"/>
      <c r="AW331" s="288"/>
      <c r="AX331" s="288"/>
      <c r="AZ331" s="292" t="s">
        <v>351</v>
      </c>
      <c r="BA331" s="292"/>
      <c r="BB331" s="292"/>
      <c r="BC331" s="292"/>
      <c r="BD331" s="292"/>
      <c r="BE331" s="292"/>
      <c r="BF331" s="292"/>
      <c r="BG331" s="292"/>
      <c r="BH331" s="292"/>
      <c r="BI331" s="292"/>
      <c r="BJ331" s="292"/>
      <c r="BK331" s="292"/>
      <c r="BL331" s="292"/>
      <c r="BM331" s="292"/>
      <c r="BN331" s="292"/>
      <c r="BO331" s="292"/>
      <c r="BP331" s="292" t="s">
        <v>314</v>
      </c>
      <c r="BQ331" s="292"/>
      <c r="BR331" s="292"/>
      <c r="BS331" s="292"/>
      <c r="BT331" s="292"/>
      <c r="BU331" s="292"/>
      <c r="BV331" s="292"/>
      <c r="BW331" s="292"/>
      <c r="BX331" s="292"/>
      <c r="BZ331" s="21"/>
      <c r="CA331" s="22"/>
      <c r="CB331" s="22"/>
      <c r="CC331" s="22"/>
      <c r="CD331" s="22"/>
      <c r="CE331" s="22"/>
      <c r="CF331" s="22"/>
      <c r="CG331" s="22"/>
      <c r="CH331" s="22"/>
      <c r="CI331" s="22"/>
      <c r="CJ331" s="22"/>
      <c r="CK331" s="22"/>
      <c r="CL331" s="22"/>
      <c r="CM331" s="22"/>
      <c r="CN331" s="22"/>
      <c r="CO331" s="22"/>
      <c r="CP331" s="22"/>
      <c r="CQ331" s="22"/>
      <c r="CR331" s="23"/>
      <c r="CS331" s="113"/>
    </row>
    <row r="332" spans="4:147" ht="14.25" customHeight="1" x14ac:dyDescent="0.35">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288"/>
      <c r="AF332" s="288"/>
      <c r="AG332" s="288"/>
      <c r="AH332" s="288"/>
      <c r="AI332" s="288"/>
      <c r="AJ332" s="288"/>
      <c r="AK332" s="288"/>
      <c r="AL332" s="288"/>
      <c r="AM332" s="288"/>
      <c r="AN332" s="288"/>
      <c r="AO332" s="288"/>
      <c r="AP332" s="288"/>
      <c r="AQ332" s="335"/>
      <c r="AR332" s="336"/>
      <c r="AS332" s="336"/>
      <c r="AT332" s="337"/>
      <c r="AU332" s="288"/>
      <c r="AV332" s="288"/>
      <c r="AW332" s="288"/>
      <c r="AX332" s="288"/>
      <c r="AZ332" s="310" t="s">
        <v>174</v>
      </c>
      <c r="BA332" s="310"/>
      <c r="BB332" s="310"/>
      <c r="BC332" s="310"/>
      <c r="BD332" s="310"/>
      <c r="BE332" s="310"/>
      <c r="BF332" s="310"/>
      <c r="BG332" s="310"/>
      <c r="BH332" s="310"/>
      <c r="BI332" s="310"/>
      <c r="BJ332" s="310"/>
      <c r="BK332" s="310"/>
      <c r="BL332" s="310"/>
      <c r="BM332" s="310"/>
      <c r="BN332" s="310"/>
      <c r="BO332" s="310"/>
      <c r="BP332" s="215">
        <v>32</v>
      </c>
      <c r="BQ332" s="215"/>
      <c r="BR332" s="215"/>
      <c r="BS332" s="215"/>
      <c r="BT332" s="215"/>
      <c r="BU332" s="215"/>
      <c r="BV332" s="215"/>
      <c r="BW332" s="215"/>
      <c r="BX332" s="215"/>
      <c r="BZ332" s="24"/>
      <c r="CA332" s="449" t="s">
        <v>174</v>
      </c>
      <c r="CB332" s="449"/>
      <c r="CC332" s="449"/>
      <c r="CD332" s="449"/>
      <c r="CE332" s="449"/>
      <c r="CF332" s="449"/>
      <c r="CG332" s="449"/>
      <c r="CH332" s="68"/>
      <c r="CI332" s="68"/>
      <c r="CJ332" s="68"/>
      <c r="CK332" s="68"/>
      <c r="CL332" s="68"/>
      <c r="CM332" s="68"/>
      <c r="CN332" s="68"/>
      <c r="CO332" s="68"/>
      <c r="CP332" s="6"/>
      <c r="CQ332" s="6"/>
      <c r="CR332" s="25"/>
      <c r="CS332" s="113"/>
    </row>
    <row r="333" spans="4:147" ht="24.75" customHeight="1" x14ac:dyDescent="0.35">
      <c r="D333" s="448" t="s">
        <v>350</v>
      </c>
      <c r="E333" s="448"/>
      <c r="F333" s="448"/>
      <c r="G333" s="448"/>
      <c r="H333" s="448"/>
      <c r="I333" s="448"/>
      <c r="J333" s="448"/>
      <c r="K333" s="448"/>
      <c r="L333" s="448"/>
      <c r="M333" s="285">
        <v>552</v>
      </c>
      <c r="N333" s="286"/>
      <c r="O333" s="286"/>
      <c r="P333" s="287"/>
      <c r="Q333" s="285">
        <v>548</v>
      </c>
      <c r="R333" s="286"/>
      <c r="S333" s="286"/>
      <c r="T333" s="287"/>
      <c r="U333" s="285">
        <v>541</v>
      </c>
      <c r="V333" s="286"/>
      <c r="W333" s="286"/>
      <c r="X333" s="287"/>
      <c r="Y333" s="285">
        <v>541</v>
      </c>
      <c r="Z333" s="286"/>
      <c r="AA333" s="287"/>
      <c r="AB333" s="285">
        <v>534</v>
      </c>
      <c r="AC333" s="286"/>
      <c r="AD333" s="287"/>
      <c r="AE333" s="285">
        <v>532</v>
      </c>
      <c r="AF333" s="286"/>
      <c r="AG333" s="286"/>
      <c r="AH333" s="287"/>
      <c r="AI333" s="285">
        <v>527</v>
      </c>
      <c r="AJ333" s="286"/>
      <c r="AK333" s="286"/>
      <c r="AL333" s="287"/>
      <c r="AM333" s="285">
        <v>522</v>
      </c>
      <c r="AN333" s="286"/>
      <c r="AO333" s="286"/>
      <c r="AP333" s="287"/>
      <c r="AQ333" s="285">
        <v>517</v>
      </c>
      <c r="AR333" s="286"/>
      <c r="AS333" s="286"/>
      <c r="AT333" s="287"/>
      <c r="AU333" s="285">
        <v>519</v>
      </c>
      <c r="AV333" s="286"/>
      <c r="AW333" s="286"/>
      <c r="AX333" s="287"/>
      <c r="AZ333" s="310" t="s">
        <v>175</v>
      </c>
      <c r="BA333" s="310"/>
      <c r="BB333" s="310"/>
      <c r="BC333" s="310"/>
      <c r="BD333" s="310"/>
      <c r="BE333" s="310"/>
      <c r="BF333" s="310"/>
      <c r="BG333" s="310"/>
      <c r="BH333" s="310"/>
      <c r="BI333" s="310"/>
      <c r="BJ333" s="310"/>
      <c r="BK333" s="310"/>
      <c r="BL333" s="310"/>
      <c r="BM333" s="310"/>
      <c r="BN333" s="310"/>
      <c r="BO333" s="310"/>
      <c r="BP333" s="311"/>
      <c r="BQ333" s="311"/>
      <c r="BR333" s="311"/>
      <c r="BS333" s="311"/>
      <c r="BT333" s="311"/>
      <c r="BU333" s="311"/>
      <c r="BV333" s="311"/>
      <c r="BW333" s="311"/>
      <c r="BX333" s="311"/>
      <c r="BZ333" s="24"/>
      <c r="CA333" s="69"/>
      <c r="CB333" s="69"/>
      <c r="CC333" s="69"/>
      <c r="CD333" s="69"/>
      <c r="CE333" s="69"/>
      <c r="CF333" s="69"/>
      <c r="CG333" s="69"/>
      <c r="CH333" s="68"/>
      <c r="CI333" s="68"/>
      <c r="CJ333" s="451">
        <f>+BP332/BP338</f>
        <v>5.6268682961139443E-3</v>
      </c>
      <c r="CK333" s="451"/>
      <c r="CL333" s="451"/>
      <c r="CM333" s="451"/>
      <c r="CN333" s="451"/>
      <c r="CO333" s="451"/>
      <c r="CP333" s="6"/>
      <c r="CQ333" s="6"/>
      <c r="CR333" s="25"/>
      <c r="CS333" s="113"/>
    </row>
    <row r="334" spans="4:147" ht="19.5" customHeight="1" x14ac:dyDescent="0.35">
      <c r="D334" s="400" t="s">
        <v>166</v>
      </c>
      <c r="E334" s="400"/>
      <c r="F334" s="400"/>
      <c r="G334" s="400"/>
      <c r="H334" s="400"/>
      <c r="I334" s="400"/>
      <c r="J334" s="400"/>
      <c r="K334" s="400"/>
      <c r="L334" s="400"/>
      <c r="M334" s="285">
        <v>560</v>
      </c>
      <c r="N334" s="286"/>
      <c r="O334" s="286"/>
      <c r="P334" s="287"/>
      <c r="Q334" s="285">
        <v>544</v>
      </c>
      <c r="R334" s="286"/>
      <c r="S334" s="286"/>
      <c r="T334" s="287"/>
      <c r="U334" s="285">
        <v>542</v>
      </c>
      <c r="V334" s="286"/>
      <c r="W334" s="286"/>
      <c r="X334" s="287"/>
      <c r="Y334" s="285">
        <v>531</v>
      </c>
      <c r="Z334" s="286"/>
      <c r="AA334" s="287"/>
      <c r="AB334" s="285">
        <v>525</v>
      </c>
      <c r="AC334" s="286"/>
      <c r="AD334" s="287"/>
      <c r="AE334" s="285">
        <v>519</v>
      </c>
      <c r="AF334" s="286"/>
      <c r="AG334" s="286"/>
      <c r="AH334" s="287"/>
      <c r="AI334" s="285">
        <v>514</v>
      </c>
      <c r="AJ334" s="286"/>
      <c r="AK334" s="286"/>
      <c r="AL334" s="287"/>
      <c r="AM334" s="285">
        <v>513</v>
      </c>
      <c r="AN334" s="286"/>
      <c r="AO334" s="286"/>
      <c r="AP334" s="287"/>
      <c r="AQ334" s="285">
        <v>508</v>
      </c>
      <c r="AR334" s="286"/>
      <c r="AS334" s="286"/>
      <c r="AT334" s="287"/>
      <c r="AU334" s="285">
        <v>481</v>
      </c>
      <c r="AV334" s="286"/>
      <c r="AW334" s="286"/>
      <c r="AX334" s="287"/>
      <c r="AZ334" s="261" t="s">
        <v>176</v>
      </c>
      <c r="BA334" s="261"/>
      <c r="BB334" s="261"/>
      <c r="BC334" s="261"/>
      <c r="BD334" s="261"/>
      <c r="BE334" s="261"/>
      <c r="BF334" s="261"/>
      <c r="BG334" s="261"/>
      <c r="BH334" s="261"/>
      <c r="BI334" s="261"/>
      <c r="BJ334" s="261"/>
      <c r="BK334" s="261"/>
      <c r="BL334" s="261"/>
      <c r="BM334" s="261"/>
      <c r="BN334" s="261"/>
      <c r="BO334" s="261"/>
      <c r="BP334" s="311"/>
      <c r="BQ334" s="311"/>
      <c r="BR334" s="311"/>
      <c r="BS334" s="311"/>
      <c r="BT334" s="311"/>
      <c r="BU334" s="311"/>
      <c r="BV334" s="311"/>
      <c r="BW334" s="311"/>
      <c r="BX334" s="311"/>
      <c r="BZ334" s="24"/>
      <c r="CA334" s="450" t="s">
        <v>181</v>
      </c>
      <c r="CB334" s="450"/>
      <c r="CC334" s="450"/>
      <c r="CD334" s="450"/>
      <c r="CE334" s="450"/>
      <c r="CF334" s="450"/>
      <c r="CG334" s="450"/>
      <c r="CH334" s="68"/>
      <c r="CI334" s="68"/>
      <c r="CJ334" s="68"/>
      <c r="CK334" s="68"/>
      <c r="CL334" s="68"/>
      <c r="CM334" s="68"/>
      <c r="CN334" s="68"/>
      <c r="CO334" s="68"/>
      <c r="CP334" s="6"/>
      <c r="CQ334" s="6"/>
      <c r="CR334" s="25"/>
      <c r="CS334" s="113"/>
    </row>
    <row r="335" spans="4:147" ht="27.75" customHeight="1" x14ac:dyDescent="0.35">
      <c r="D335" s="448" t="s">
        <v>167</v>
      </c>
      <c r="E335" s="448"/>
      <c r="F335" s="448"/>
      <c r="G335" s="448"/>
      <c r="H335" s="448"/>
      <c r="I335" s="448"/>
      <c r="J335" s="448"/>
      <c r="K335" s="448"/>
      <c r="L335" s="448"/>
      <c r="M335" s="285">
        <v>606</v>
      </c>
      <c r="N335" s="286"/>
      <c r="O335" s="286"/>
      <c r="P335" s="287"/>
      <c r="Q335" s="285">
        <v>594</v>
      </c>
      <c r="R335" s="286"/>
      <c r="S335" s="286"/>
      <c r="T335" s="287"/>
      <c r="U335" s="285">
        <v>571</v>
      </c>
      <c r="V335" s="286"/>
      <c r="W335" s="286"/>
      <c r="X335" s="287"/>
      <c r="Y335" s="285">
        <v>555</v>
      </c>
      <c r="Z335" s="286"/>
      <c r="AA335" s="287"/>
      <c r="AB335" s="285">
        <v>541</v>
      </c>
      <c r="AC335" s="286"/>
      <c r="AD335" s="287"/>
      <c r="AE335" s="285">
        <v>525</v>
      </c>
      <c r="AF335" s="286"/>
      <c r="AG335" s="286"/>
      <c r="AH335" s="287"/>
      <c r="AI335" s="285">
        <v>515</v>
      </c>
      <c r="AJ335" s="286"/>
      <c r="AK335" s="286"/>
      <c r="AL335" s="287"/>
      <c r="AM335" s="285">
        <v>503</v>
      </c>
      <c r="AN335" s="286"/>
      <c r="AO335" s="286"/>
      <c r="AP335" s="287"/>
      <c r="AQ335" s="285">
        <v>496</v>
      </c>
      <c r="AR335" s="286"/>
      <c r="AS335" s="286"/>
      <c r="AT335" s="287"/>
      <c r="AU335" s="285">
        <v>507</v>
      </c>
      <c r="AV335" s="286"/>
      <c r="AW335" s="286"/>
      <c r="AX335" s="287"/>
      <c r="AZ335" s="310" t="s">
        <v>177</v>
      </c>
      <c r="BA335" s="310"/>
      <c r="BB335" s="310"/>
      <c r="BC335" s="310"/>
      <c r="BD335" s="310"/>
      <c r="BE335" s="310"/>
      <c r="BF335" s="310"/>
      <c r="BG335" s="310"/>
      <c r="BH335" s="310"/>
      <c r="BI335" s="310"/>
      <c r="BJ335" s="310"/>
      <c r="BK335" s="310"/>
      <c r="BL335" s="310"/>
      <c r="BM335" s="310"/>
      <c r="BN335" s="310"/>
      <c r="BO335" s="310"/>
      <c r="BP335" s="215">
        <v>54</v>
      </c>
      <c r="BQ335" s="215"/>
      <c r="BR335" s="215"/>
      <c r="BS335" s="215"/>
      <c r="BT335" s="215"/>
      <c r="BU335" s="215"/>
      <c r="BV335" s="215"/>
      <c r="BW335" s="215"/>
      <c r="BX335" s="215"/>
      <c r="BZ335" s="24"/>
      <c r="CA335" s="69"/>
      <c r="CB335" s="69"/>
      <c r="CC335" s="69"/>
      <c r="CD335" s="69"/>
      <c r="CE335" s="69"/>
      <c r="CF335" s="69"/>
      <c r="CG335" s="69"/>
      <c r="CH335" s="68"/>
      <c r="CI335" s="68"/>
      <c r="CJ335" s="452">
        <f>+BP335/BP338</f>
        <v>9.4953402496922804E-3</v>
      </c>
      <c r="CK335" s="452"/>
      <c r="CL335" s="452"/>
      <c r="CM335" s="452"/>
      <c r="CN335" s="452"/>
      <c r="CO335" s="452"/>
      <c r="CP335" s="6"/>
      <c r="CQ335" s="6"/>
      <c r="CR335" s="25"/>
      <c r="CS335" s="113"/>
    </row>
    <row r="336" spans="4:147" ht="20.25" customHeight="1" x14ac:dyDescent="0.35">
      <c r="D336" s="400" t="s">
        <v>168</v>
      </c>
      <c r="E336" s="400"/>
      <c r="F336" s="400"/>
      <c r="G336" s="400"/>
      <c r="H336" s="400"/>
      <c r="I336" s="400"/>
      <c r="J336" s="400"/>
      <c r="K336" s="400"/>
      <c r="L336" s="400"/>
      <c r="M336" s="285">
        <v>1356</v>
      </c>
      <c r="N336" s="286"/>
      <c r="O336" s="286"/>
      <c r="P336" s="287"/>
      <c r="Q336" s="285">
        <v>1357</v>
      </c>
      <c r="R336" s="286"/>
      <c r="S336" s="286"/>
      <c r="T336" s="287"/>
      <c r="U336" s="285">
        <v>1354</v>
      </c>
      <c r="V336" s="286"/>
      <c r="W336" s="286"/>
      <c r="X336" s="287"/>
      <c r="Y336" s="285">
        <v>1349</v>
      </c>
      <c r="Z336" s="286"/>
      <c r="AA336" s="287"/>
      <c r="AB336" s="285">
        <v>1345</v>
      </c>
      <c r="AC336" s="286"/>
      <c r="AD336" s="287"/>
      <c r="AE336" s="285">
        <v>1332</v>
      </c>
      <c r="AF336" s="286"/>
      <c r="AG336" s="286"/>
      <c r="AH336" s="287"/>
      <c r="AI336" s="285">
        <v>1320</v>
      </c>
      <c r="AJ336" s="286"/>
      <c r="AK336" s="286"/>
      <c r="AL336" s="287"/>
      <c r="AM336" s="285">
        <v>1303</v>
      </c>
      <c r="AN336" s="286"/>
      <c r="AO336" s="286"/>
      <c r="AP336" s="287"/>
      <c r="AQ336" s="285">
        <v>1285</v>
      </c>
      <c r="AR336" s="286"/>
      <c r="AS336" s="286"/>
      <c r="AT336" s="287"/>
      <c r="AU336" s="285">
        <v>1224</v>
      </c>
      <c r="AV336" s="286"/>
      <c r="AW336" s="286"/>
      <c r="AX336" s="287"/>
      <c r="AZ336" s="310" t="s">
        <v>178</v>
      </c>
      <c r="BA336" s="310"/>
      <c r="BB336" s="310"/>
      <c r="BC336" s="310"/>
      <c r="BD336" s="310"/>
      <c r="BE336" s="310"/>
      <c r="BF336" s="310"/>
      <c r="BG336" s="310"/>
      <c r="BH336" s="310"/>
      <c r="BI336" s="310"/>
      <c r="BJ336" s="310"/>
      <c r="BK336" s="310"/>
      <c r="BL336" s="310"/>
      <c r="BM336" s="310"/>
      <c r="BN336" s="310"/>
      <c r="BO336" s="310"/>
      <c r="BP336" s="401">
        <f>Q309-BP335-BP332</f>
        <v>5601</v>
      </c>
      <c r="BQ336" s="401"/>
      <c r="BR336" s="401"/>
      <c r="BS336" s="401"/>
      <c r="BT336" s="401"/>
      <c r="BU336" s="401"/>
      <c r="BV336" s="401"/>
      <c r="BW336" s="401"/>
      <c r="BX336" s="401"/>
      <c r="BY336" s="50"/>
      <c r="BZ336" s="24"/>
      <c r="CA336" s="462" t="s">
        <v>175</v>
      </c>
      <c r="CB336" s="462"/>
      <c r="CC336" s="462"/>
      <c r="CD336" s="462"/>
      <c r="CE336" s="462"/>
      <c r="CF336" s="462"/>
      <c r="CG336" s="462"/>
      <c r="CH336" s="50"/>
      <c r="CI336" s="68"/>
      <c r="CJ336" s="50"/>
      <c r="CK336" s="50"/>
      <c r="CL336" s="50"/>
      <c r="CM336" s="50"/>
      <c r="CN336" s="50"/>
      <c r="CO336" s="50"/>
      <c r="CP336" s="6"/>
      <c r="CQ336" s="7"/>
      <c r="CR336" s="64"/>
      <c r="CS336" s="116"/>
      <c r="CT336" s="95"/>
      <c r="CU336" s="95"/>
      <c r="CW336" s="95"/>
      <c r="CX336" s="95"/>
      <c r="CY336" s="95"/>
      <c r="CZ336" s="95"/>
      <c r="DA336" s="95"/>
    </row>
    <row r="337" spans="4:146" ht="18" customHeight="1" x14ac:dyDescent="0.35">
      <c r="D337" s="400" t="s">
        <v>169</v>
      </c>
      <c r="E337" s="400"/>
      <c r="F337" s="400"/>
      <c r="G337" s="400"/>
      <c r="H337" s="400"/>
      <c r="I337" s="400"/>
      <c r="J337" s="400"/>
      <c r="K337" s="400"/>
      <c r="L337" s="400"/>
      <c r="M337" s="285">
        <v>2039</v>
      </c>
      <c r="N337" s="286"/>
      <c r="O337" s="286"/>
      <c r="P337" s="287"/>
      <c r="Q337" s="285">
        <v>2035</v>
      </c>
      <c r="R337" s="286"/>
      <c r="S337" s="286"/>
      <c r="T337" s="287"/>
      <c r="U337" s="285">
        <v>2032</v>
      </c>
      <c r="V337" s="286"/>
      <c r="W337" s="286"/>
      <c r="X337" s="287"/>
      <c r="Y337" s="285">
        <v>2017</v>
      </c>
      <c r="Z337" s="286"/>
      <c r="AA337" s="287"/>
      <c r="AB337" s="285">
        <v>2011</v>
      </c>
      <c r="AC337" s="286"/>
      <c r="AD337" s="287"/>
      <c r="AE337" s="285">
        <v>2008</v>
      </c>
      <c r="AF337" s="286"/>
      <c r="AG337" s="286"/>
      <c r="AH337" s="287"/>
      <c r="AI337" s="285">
        <v>2005</v>
      </c>
      <c r="AJ337" s="286"/>
      <c r="AK337" s="286"/>
      <c r="AL337" s="287"/>
      <c r="AM337" s="285">
        <v>2000</v>
      </c>
      <c r="AN337" s="286"/>
      <c r="AO337" s="286"/>
      <c r="AP337" s="287"/>
      <c r="AQ337" s="285">
        <v>1997</v>
      </c>
      <c r="AR337" s="286"/>
      <c r="AS337" s="286"/>
      <c r="AT337" s="287"/>
      <c r="AU337" s="285">
        <v>2327</v>
      </c>
      <c r="AV337" s="286"/>
      <c r="AW337" s="286"/>
      <c r="AX337" s="287"/>
      <c r="AZ337" s="261" t="s">
        <v>179</v>
      </c>
      <c r="BA337" s="261"/>
      <c r="BB337" s="261"/>
      <c r="BC337" s="261"/>
      <c r="BD337" s="261"/>
      <c r="BE337" s="261"/>
      <c r="BF337" s="261"/>
      <c r="BG337" s="261"/>
      <c r="BH337" s="261"/>
      <c r="BI337" s="261"/>
      <c r="BJ337" s="261"/>
      <c r="BK337" s="261"/>
      <c r="BL337" s="261"/>
      <c r="BM337" s="261"/>
      <c r="BN337" s="261"/>
      <c r="BO337" s="261"/>
      <c r="BP337" s="215"/>
      <c r="BQ337" s="215"/>
      <c r="BR337" s="215"/>
      <c r="BS337" s="215"/>
      <c r="BT337" s="215"/>
      <c r="BU337" s="215"/>
      <c r="BV337" s="215"/>
      <c r="BW337" s="215"/>
      <c r="BX337" s="215"/>
      <c r="BY337" s="50"/>
      <c r="BZ337" s="65"/>
      <c r="CA337" s="50"/>
      <c r="CB337" s="50"/>
      <c r="CC337" s="50"/>
      <c r="CD337" s="50"/>
      <c r="CE337" s="50"/>
      <c r="CF337" s="50"/>
      <c r="CG337" s="50"/>
      <c r="CH337" s="50"/>
      <c r="CI337" s="50"/>
      <c r="CJ337" s="460">
        <f>+BP333/BP338</f>
        <v>0</v>
      </c>
      <c r="CK337" s="460"/>
      <c r="CL337" s="460"/>
      <c r="CM337" s="460"/>
      <c r="CN337" s="460"/>
      <c r="CO337" s="460"/>
      <c r="CP337" s="7"/>
      <c r="CQ337" s="7"/>
      <c r="CR337" s="64"/>
      <c r="CS337" s="116"/>
      <c r="CT337" s="95"/>
      <c r="CU337" s="95"/>
      <c r="CV337" s="95"/>
      <c r="CW337" s="95"/>
      <c r="CX337" s="95"/>
      <c r="CY337" s="95"/>
      <c r="CZ337" s="95"/>
      <c r="DA337" s="95"/>
    </row>
    <row r="338" spans="4:146" ht="18" customHeight="1" x14ac:dyDescent="0.35">
      <c r="D338" s="400" t="s">
        <v>170</v>
      </c>
      <c r="E338" s="400"/>
      <c r="F338" s="400"/>
      <c r="G338" s="400"/>
      <c r="H338" s="400"/>
      <c r="I338" s="400"/>
      <c r="J338" s="400"/>
      <c r="K338" s="400"/>
      <c r="L338" s="400"/>
      <c r="M338" s="285">
        <v>559</v>
      </c>
      <c r="N338" s="286"/>
      <c r="O338" s="286"/>
      <c r="P338" s="287"/>
      <c r="Q338" s="285">
        <v>569</v>
      </c>
      <c r="R338" s="286"/>
      <c r="S338" s="286"/>
      <c r="T338" s="287"/>
      <c r="U338" s="285">
        <v>581</v>
      </c>
      <c r="V338" s="286"/>
      <c r="W338" s="286"/>
      <c r="X338" s="287"/>
      <c r="Y338" s="285">
        <v>594</v>
      </c>
      <c r="Z338" s="286"/>
      <c r="AA338" s="287"/>
      <c r="AB338" s="285">
        <v>609</v>
      </c>
      <c r="AC338" s="286"/>
      <c r="AD338" s="287"/>
      <c r="AE338" s="285">
        <v>622</v>
      </c>
      <c r="AF338" s="286"/>
      <c r="AG338" s="286"/>
      <c r="AH338" s="287"/>
      <c r="AI338" s="285">
        <v>758</v>
      </c>
      <c r="AJ338" s="286"/>
      <c r="AK338" s="286"/>
      <c r="AL338" s="287"/>
      <c r="AM338" s="285">
        <v>780</v>
      </c>
      <c r="AN338" s="286"/>
      <c r="AO338" s="286"/>
      <c r="AP338" s="287"/>
      <c r="AQ338" s="285">
        <v>794</v>
      </c>
      <c r="AR338" s="286"/>
      <c r="AS338" s="286"/>
      <c r="AT338" s="287"/>
      <c r="AU338" s="285">
        <v>953</v>
      </c>
      <c r="AV338" s="286"/>
      <c r="AW338" s="286"/>
      <c r="AX338" s="287"/>
      <c r="AZ338" s="402" t="s">
        <v>122</v>
      </c>
      <c r="BA338" s="402"/>
      <c r="BB338" s="402"/>
      <c r="BC338" s="402"/>
      <c r="BD338" s="402"/>
      <c r="BE338" s="402"/>
      <c r="BF338" s="402"/>
      <c r="BG338" s="402"/>
      <c r="BH338" s="402"/>
      <c r="BI338" s="402"/>
      <c r="BJ338" s="402"/>
      <c r="BK338" s="402"/>
      <c r="BL338" s="402"/>
      <c r="BM338" s="402"/>
      <c r="BN338" s="402"/>
      <c r="BO338" s="402"/>
      <c r="BP338" s="314">
        <f>SUM(BP332:BX337)</f>
        <v>5687</v>
      </c>
      <c r="BQ338" s="314"/>
      <c r="BR338" s="314"/>
      <c r="BS338" s="314"/>
      <c r="BT338" s="314"/>
      <c r="BU338" s="314"/>
      <c r="BV338" s="314"/>
      <c r="BW338" s="314"/>
      <c r="BX338" s="314"/>
      <c r="BY338" s="8"/>
      <c r="BZ338" s="26"/>
      <c r="CA338" s="66"/>
      <c r="CB338" s="66"/>
      <c r="CC338" s="66"/>
      <c r="CD338" s="66"/>
      <c r="CE338" s="66"/>
      <c r="CF338" s="66"/>
      <c r="CG338" s="66"/>
      <c r="CH338" s="66"/>
      <c r="CI338" s="27"/>
      <c r="CJ338" s="66"/>
      <c r="CK338" s="66"/>
      <c r="CL338" s="66"/>
      <c r="CM338" s="66"/>
      <c r="CN338" s="66"/>
      <c r="CO338" s="66"/>
      <c r="CP338" s="27"/>
      <c r="CQ338" s="66"/>
      <c r="CR338" s="67"/>
      <c r="CS338" s="117"/>
      <c r="CT338" s="96"/>
      <c r="CU338" s="96"/>
      <c r="CV338" s="100"/>
      <c r="CW338" s="96"/>
      <c r="CX338" s="96"/>
      <c r="CY338" s="96"/>
      <c r="CZ338" s="96"/>
      <c r="DA338" s="96"/>
    </row>
    <row r="339" spans="4:146" ht="14.25" customHeight="1" x14ac:dyDescent="0.35">
      <c r="D339" s="354" t="s">
        <v>349</v>
      </c>
      <c r="E339" s="354"/>
      <c r="F339" s="354"/>
      <c r="G339" s="354"/>
      <c r="H339" s="354"/>
      <c r="I339" s="354"/>
      <c r="J339" s="354"/>
      <c r="K339" s="354"/>
      <c r="L339" s="354"/>
      <c r="M339" s="354"/>
      <c r="N339" s="354"/>
      <c r="O339" s="354"/>
      <c r="P339" s="354"/>
      <c r="Q339" s="354"/>
      <c r="R339" s="354"/>
      <c r="S339" s="354"/>
      <c r="T339" s="354"/>
      <c r="U339" s="354"/>
      <c r="V339" s="354"/>
      <c r="W339" s="354"/>
      <c r="X339" s="354"/>
      <c r="Y339" s="354"/>
      <c r="Z339" s="354"/>
      <c r="AA339" s="354"/>
      <c r="AB339" s="354"/>
      <c r="AC339" s="354"/>
      <c r="AD339" s="354"/>
      <c r="AE339" s="354"/>
      <c r="AF339" s="354"/>
      <c r="AG339" s="354"/>
      <c r="AH339" s="354"/>
      <c r="AI339" s="354"/>
      <c r="AJ339" s="354"/>
      <c r="AK339" s="354"/>
      <c r="AL339" s="354"/>
      <c r="AM339" s="354"/>
      <c r="AN339" s="354"/>
      <c r="AO339" s="354"/>
      <c r="AP339" s="354"/>
      <c r="AQ339" s="354"/>
      <c r="AR339" s="354"/>
      <c r="AS339" s="354"/>
      <c r="AT339" s="354"/>
      <c r="AU339" s="62"/>
      <c r="AV339" s="10" t="s">
        <v>180</v>
      </c>
      <c r="BF339" s="6"/>
      <c r="BG339" s="8"/>
      <c r="BH339" s="8"/>
      <c r="BI339" s="8"/>
      <c r="BJ339" s="8"/>
      <c r="BK339" s="8"/>
      <c r="BL339" s="8"/>
      <c r="BM339" s="8"/>
      <c r="BN339" s="8"/>
      <c r="BO339" s="8"/>
      <c r="BP339" s="8"/>
      <c r="BQ339" s="8"/>
      <c r="BR339" s="8"/>
      <c r="BS339" s="8"/>
      <c r="BT339" s="8"/>
      <c r="BU339" s="8"/>
      <c r="BV339" s="315" t="s">
        <v>183</v>
      </c>
      <c r="BW339" s="315"/>
      <c r="BX339" s="315"/>
      <c r="BY339" s="315"/>
      <c r="BZ339" s="315"/>
      <c r="CA339" s="315"/>
      <c r="CB339" s="315"/>
      <c r="CC339" s="315"/>
      <c r="CD339" s="315"/>
      <c r="CE339" s="315"/>
      <c r="CF339" s="315"/>
      <c r="CG339" s="315"/>
      <c r="CH339" s="315"/>
      <c r="CI339" s="315"/>
      <c r="CJ339" s="315"/>
      <c r="CK339" s="315"/>
      <c r="CL339" s="315"/>
      <c r="CM339" s="315"/>
      <c r="CN339" s="315"/>
      <c r="CO339" s="117"/>
      <c r="CP339" s="96"/>
      <c r="CQ339" s="96"/>
      <c r="CR339" s="96"/>
      <c r="CS339" s="96"/>
      <c r="CT339" s="96"/>
      <c r="CU339" s="96"/>
      <c r="CV339" s="96"/>
      <c r="CW339" s="96"/>
    </row>
    <row r="340" spans="4:146" ht="14.25" customHeight="1" x14ac:dyDescent="0.35">
      <c r="AK340" s="3"/>
      <c r="AL340" s="63"/>
      <c r="AM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row>
    <row r="341" spans="4:146" ht="14.25" customHeight="1" x14ac:dyDescent="0.35">
      <c r="D341" s="219" t="s">
        <v>187</v>
      </c>
      <c r="E341" s="219"/>
      <c r="F341" s="219"/>
      <c r="G341" s="219"/>
      <c r="H341" s="219"/>
      <c r="I341" s="219"/>
      <c r="J341" s="219"/>
      <c r="K341" s="219"/>
      <c r="L341" s="219"/>
      <c r="M341" s="219"/>
      <c r="N341" s="219"/>
      <c r="O341" s="219"/>
      <c r="P341" s="219"/>
      <c r="Q341" s="219"/>
      <c r="R341" s="219"/>
      <c r="S341" s="219"/>
      <c r="T341" s="219"/>
      <c r="U341" s="219"/>
      <c r="V341" s="219"/>
      <c r="W341" s="219"/>
      <c r="X341" s="219"/>
      <c r="Y341" s="219"/>
      <c r="Z341" s="219"/>
      <c r="AA341" s="219"/>
      <c r="AB341" s="219"/>
      <c r="AC341" s="219"/>
      <c r="AD341" s="219"/>
      <c r="AE341" s="219"/>
      <c r="AF341" s="219"/>
      <c r="AG341" s="219"/>
      <c r="AH341" s="219"/>
      <c r="AI341" s="219"/>
      <c r="AJ341" s="219"/>
      <c r="AK341" s="219"/>
      <c r="AL341" s="219"/>
      <c r="AM341" s="219"/>
      <c r="AN341" s="219"/>
      <c r="AO341" s="219"/>
      <c r="AP341" s="219"/>
      <c r="AQ341" s="219"/>
      <c r="AR341" s="219"/>
      <c r="AS341" s="219"/>
      <c r="AT341" s="219"/>
      <c r="EG341" s="140"/>
      <c r="EH341" s="140"/>
      <c r="EI341" s="140"/>
      <c r="EJ341" s="140"/>
      <c r="EK341" s="140"/>
      <c r="EL341" s="140"/>
      <c r="EM341" s="140"/>
      <c r="EN341" s="140"/>
      <c r="EO341" s="140"/>
      <c r="EP341" s="140"/>
    </row>
    <row r="342" spans="4:146" ht="14.25" customHeight="1" x14ac:dyDescent="0.35">
      <c r="D342" s="220"/>
      <c r="E342" s="220"/>
      <c r="F342" s="220"/>
      <c r="G342" s="220"/>
      <c r="H342" s="220"/>
      <c r="I342" s="220"/>
      <c r="J342" s="220"/>
      <c r="K342" s="220"/>
      <c r="L342" s="220"/>
      <c r="M342" s="220"/>
      <c r="N342" s="220"/>
      <c r="O342" s="220"/>
      <c r="P342" s="220"/>
      <c r="Q342" s="220"/>
      <c r="R342" s="220"/>
      <c r="S342" s="220"/>
      <c r="T342" s="220"/>
      <c r="U342" s="220"/>
      <c r="V342" s="220"/>
      <c r="W342" s="220"/>
      <c r="X342" s="220"/>
      <c r="Y342" s="220"/>
      <c r="Z342" s="220"/>
      <c r="AA342" s="220"/>
      <c r="AB342" s="220"/>
      <c r="AC342" s="220"/>
      <c r="AD342" s="220"/>
      <c r="AE342" s="220"/>
      <c r="AF342" s="220"/>
      <c r="AG342" s="220"/>
      <c r="AH342" s="220"/>
      <c r="AI342" s="220"/>
      <c r="AJ342" s="220"/>
      <c r="AK342" s="220"/>
      <c r="AL342" s="220"/>
      <c r="AM342" s="220"/>
      <c r="AN342" s="220"/>
      <c r="AO342" s="220"/>
      <c r="AP342" s="220"/>
      <c r="AQ342" s="220"/>
      <c r="AR342" s="220"/>
      <c r="AS342" s="220"/>
      <c r="AT342" s="220"/>
      <c r="EG342" s="140"/>
      <c r="EH342" s="447" t="s">
        <v>198</v>
      </c>
      <c r="EI342" s="447"/>
      <c r="EJ342" s="447"/>
      <c r="EK342" s="447"/>
      <c r="EL342" s="140"/>
      <c r="EM342" s="447"/>
      <c r="EN342" s="447"/>
      <c r="EO342" s="447"/>
      <c r="EP342" s="447"/>
    </row>
    <row r="343" spans="4:146" ht="14.25" customHeight="1" x14ac:dyDescent="0.35">
      <c r="D343" s="288" t="s">
        <v>210</v>
      </c>
      <c r="E343" s="288"/>
      <c r="F343" s="288"/>
      <c r="G343" s="288"/>
      <c r="H343" s="288"/>
      <c r="I343" s="288"/>
      <c r="J343" s="288"/>
      <c r="K343" s="288"/>
      <c r="L343" s="288"/>
      <c r="M343" s="288"/>
      <c r="N343" s="288"/>
      <c r="O343" s="288"/>
      <c r="P343" s="288"/>
      <c r="Q343" s="288"/>
      <c r="R343" s="288"/>
      <c r="S343" s="288"/>
      <c r="T343" s="288"/>
      <c r="U343" s="288"/>
      <c r="V343" s="288"/>
      <c r="W343" s="288">
        <v>2005</v>
      </c>
      <c r="X343" s="288"/>
      <c r="Y343" s="288"/>
      <c r="Z343" s="288"/>
      <c r="AA343" s="288"/>
      <c r="AB343" s="288"/>
      <c r="AC343" s="288"/>
      <c r="AD343" s="288"/>
      <c r="AE343" s="288">
        <v>2018</v>
      </c>
      <c r="AF343" s="288"/>
      <c r="AG343" s="288"/>
      <c r="AH343" s="288"/>
      <c r="AI343" s="288"/>
      <c r="AJ343" s="288"/>
      <c r="AK343" s="288"/>
      <c r="AL343" s="288"/>
      <c r="AM343" s="288">
        <v>2020</v>
      </c>
      <c r="AN343" s="288"/>
      <c r="AO343" s="288"/>
      <c r="AP343" s="288"/>
      <c r="AQ343" s="288"/>
      <c r="AR343" s="288"/>
      <c r="AS343" s="288"/>
      <c r="AT343" s="288"/>
      <c r="EG343" s="140"/>
      <c r="EH343" s="145" t="s">
        <v>188</v>
      </c>
      <c r="EI343" s="145">
        <v>2005</v>
      </c>
      <c r="EJ343" s="145">
        <v>2018</v>
      </c>
      <c r="EK343" s="145">
        <v>2020</v>
      </c>
      <c r="EL343" s="140"/>
      <c r="EM343" s="146" t="s">
        <v>200</v>
      </c>
      <c r="EN343" s="145">
        <v>2005</v>
      </c>
      <c r="EO343" s="145">
        <v>2018</v>
      </c>
      <c r="EP343" s="145">
        <v>2020</v>
      </c>
    </row>
    <row r="344" spans="4:146" ht="14.25" customHeight="1" x14ac:dyDescent="0.35">
      <c r="D344" s="288"/>
      <c r="E344" s="288"/>
      <c r="F344" s="288"/>
      <c r="G344" s="288"/>
      <c r="H344" s="288"/>
      <c r="I344" s="288"/>
      <c r="J344" s="288"/>
      <c r="K344" s="288"/>
      <c r="L344" s="288"/>
      <c r="M344" s="288"/>
      <c r="N344" s="288"/>
      <c r="O344" s="288"/>
      <c r="P344" s="288"/>
      <c r="Q344" s="288"/>
      <c r="R344" s="288"/>
      <c r="S344" s="288"/>
      <c r="T344" s="288"/>
      <c r="U344" s="288"/>
      <c r="V344" s="288"/>
      <c r="W344" s="288"/>
      <c r="X344" s="288"/>
      <c r="Y344" s="288"/>
      <c r="Z344" s="288"/>
      <c r="AA344" s="288"/>
      <c r="AB344" s="288"/>
      <c r="AC344" s="288"/>
      <c r="AD344" s="288"/>
      <c r="AE344" s="288"/>
      <c r="AF344" s="288"/>
      <c r="AG344" s="288"/>
      <c r="AH344" s="288"/>
      <c r="AI344" s="288"/>
      <c r="AJ344" s="288"/>
      <c r="AK344" s="288"/>
      <c r="AL344" s="288"/>
      <c r="AM344" s="288"/>
      <c r="AN344" s="288"/>
      <c r="AO344" s="288"/>
      <c r="AP344" s="288"/>
      <c r="AQ344" s="288"/>
      <c r="AR344" s="288"/>
      <c r="AS344" s="288"/>
      <c r="AT344" s="288"/>
      <c r="EG344" s="140"/>
      <c r="EH344" s="147" t="s">
        <v>189</v>
      </c>
      <c r="EI344" s="148">
        <v>486</v>
      </c>
      <c r="EJ344" s="148">
        <v>431</v>
      </c>
      <c r="EK344" s="148">
        <v>415</v>
      </c>
      <c r="EL344" s="140"/>
      <c r="EM344" s="149" t="s">
        <v>201</v>
      </c>
      <c r="EN344" s="150">
        <f t="shared" ref="EN344:EN352" si="12">+W345</f>
        <v>57.850521436848204</v>
      </c>
      <c r="EO344" s="150">
        <f>+AE345</f>
        <v>52.828546562228027</v>
      </c>
      <c r="EP344" s="150">
        <f t="shared" ref="EP344:EP352" si="13">+AM345</f>
        <v>53.032522707295641</v>
      </c>
    </row>
    <row r="345" spans="4:146" ht="14.25" customHeight="1" x14ac:dyDescent="0.35">
      <c r="D345" s="362" t="s">
        <v>201</v>
      </c>
      <c r="E345" s="362"/>
      <c r="F345" s="362"/>
      <c r="G345" s="362"/>
      <c r="H345" s="362"/>
      <c r="I345" s="362"/>
      <c r="J345" s="362"/>
      <c r="K345" s="362"/>
      <c r="L345" s="362"/>
      <c r="M345" s="362"/>
      <c r="N345" s="362"/>
      <c r="O345" s="362"/>
      <c r="P345" s="362"/>
      <c r="Q345" s="362"/>
      <c r="R345" s="362"/>
      <c r="S345" s="362"/>
      <c r="T345" s="362"/>
      <c r="U345" s="362"/>
      <c r="V345" s="362"/>
      <c r="W345" s="289">
        <f>+((EI345+EI351)/EI348)*100</f>
        <v>57.850521436848204</v>
      </c>
      <c r="X345" s="289"/>
      <c r="Y345" s="289"/>
      <c r="Z345" s="289"/>
      <c r="AA345" s="289"/>
      <c r="AB345" s="289"/>
      <c r="AC345" s="289"/>
      <c r="AD345" s="289"/>
      <c r="AE345" s="289">
        <f>+((EJ345+EJ351)/EJ348)*100</f>
        <v>52.828546562228027</v>
      </c>
      <c r="AF345" s="289"/>
      <c r="AG345" s="289"/>
      <c r="AH345" s="289"/>
      <c r="AI345" s="289"/>
      <c r="AJ345" s="289"/>
      <c r="AK345" s="289"/>
      <c r="AL345" s="289"/>
      <c r="AM345" s="289">
        <f>+((EK345+EK351)/EK348)*100</f>
        <v>53.032522707295641</v>
      </c>
      <c r="AN345" s="289"/>
      <c r="AO345" s="289"/>
      <c r="AP345" s="289"/>
      <c r="AQ345" s="289"/>
      <c r="AR345" s="289"/>
      <c r="AS345" s="289"/>
      <c r="AT345" s="289"/>
      <c r="EG345" s="140"/>
      <c r="EH345" s="151" t="s">
        <v>190</v>
      </c>
      <c r="EI345" s="148">
        <v>1552</v>
      </c>
      <c r="EJ345" s="148">
        <v>1275</v>
      </c>
      <c r="EK345" s="148">
        <v>1244</v>
      </c>
      <c r="EL345" s="140"/>
      <c r="EM345" s="152" t="s">
        <v>202</v>
      </c>
      <c r="EN345" s="150">
        <f t="shared" si="12"/>
        <v>44.959443800695247</v>
      </c>
      <c r="EO345" s="150">
        <f t="shared" ref="EO345:EO352" si="14">+AE346</f>
        <v>36.98868581375109</v>
      </c>
      <c r="EP345" s="150">
        <f t="shared" si="13"/>
        <v>36.44887196015236</v>
      </c>
    </row>
    <row r="346" spans="4:146" ht="14.25" customHeight="1" x14ac:dyDescent="0.35">
      <c r="D346" s="362" t="s">
        <v>202</v>
      </c>
      <c r="E346" s="362"/>
      <c r="F346" s="362"/>
      <c r="G346" s="362"/>
      <c r="H346" s="362"/>
      <c r="I346" s="362"/>
      <c r="J346" s="362"/>
      <c r="K346" s="362"/>
      <c r="L346" s="362"/>
      <c r="M346" s="362"/>
      <c r="N346" s="362"/>
      <c r="O346" s="362"/>
      <c r="P346" s="362"/>
      <c r="Q346" s="362"/>
      <c r="R346" s="362"/>
      <c r="S346" s="362"/>
      <c r="T346" s="362"/>
      <c r="U346" s="362"/>
      <c r="V346" s="362"/>
      <c r="W346" s="289">
        <f>+(EI345/EI348)*100</f>
        <v>44.959443800695247</v>
      </c>
      <c r="X346" s="289"/>
      <c r="Y346" s="289"/>
      <c r="Z346" s="289"/>
      <c r="AA346" s="289"/>
      <c r="AB346" s="289"/>
      <c r="AC346" s="289"/>
      <c r="AD346" s="289"/>
      <c r="AE346" s="289">
        <f>+(EJ345/EJ348)*100</f>
        <v>36.98868581375109</v>
      </c>
      <c r="AF346" s="289"/>
      <c r="AG346" s="289"/>
      <c r="AH346" s="289"/>
      <c r="AI346" s="289"/>
      <c r="AJ346" s="289"/>
      <c r="AK346" s="289"/>
      <c r="AL346" s="289"/>
      <c r="AM346" s="289">
        <f>+(EK345/EK348)*100</f>
        <v>36.44887196015236</v>
      </c>
      <c r="AN346" s="289"/>
      <c r="AO346" s="289"/>
      <c r="AP346" s="289"/>
      <c r="AQ346" s="289"/>
      <c r="AR346" s="289"/>
      <c r="AS346" s="289"/>
      <c r="AT346" s="289"/>
      <c r="EG346" s="140"/>
      <c r="EH346" s="151" t="s">
        <v>191</v>
      </c>
      <c r="EI346" s="148">
        <v>512</v>
      </c>
      <c r="EJ346" s="148">
        <v>426</v>
      </c>
      <c r="EK346" s="148">
        <v>420</v>
      </c>
      <c r="EL346" s="140"/>
      <c r="EM346" s="152" t="s">
        <v>203</v>
      </c>
      <c r="EN346" s="150">
        <f t="shared" si="12"/>
        <v>12.891077636152955</v>
      </c>
      <c r="EO346" s="150">
        <f t="shared" si="14"/>
        <v>15.839860748476935</v>
      </c>
      <c r="EP346" s="150">
        <f t="shared" si="13"/>
        <v>16.583650747143274</v>
      </c>
    </row>
    <row r="347" spans="4:146" ht="14.25" customHeight="1" x14ac:dyDescent="0.35">
      <c r="D347" s="362" t="s">
        <v>203</v>
      </c>
      <c r="E347" s="362"/>
      <c r="F347" s="362"/>
      <c r="G347" s="362"/>
      <c r="H347" s="362"/>
      <c r="I347" s="362"/>
      <c r="J347" s="362"/>
      <c r="K347" s="362"/>
      <c r="L347" s="362"/>
      <c r="M347" s="362"/>
      <c r="N347" s="362"/>
      <c r="O347" s="362"/>
      <c r="P347" s="362"/>
      <c r="Q347" s="362"/>
      <c r="R347" s="362"/>
      <c r="S347" s="362"/>
      <c r="T347" s="362"/>
      <c r="U347" s="362"/>
      <c r="V347" s="362"/>
      <c r="W347" s="289">
        <f>+(EI351/EI348)*100</f>
        <v>12.891077636152955</v>
      </c>
      <c r="X347" s="289"/>
      <c r="Y347" s="289"/>
      <c r="Z347" s="289"/>
      <c r="AA347" s="289"/>
      <c r="AB347" s="289"/>
      <c r="AC347" s="289"/>
      <c r="AD347" s="289"/>
      <c r="AE347" s="289">
        <f>+(EJ351/EJ348)*100</f>
        <v>15.839860748476935</v>
      </c>
      <c r="AF347" s="289"/>
      <c r="AG347" s="289"/>
      <c r="AH347" s="289"/>
      <c r="AI347" s="289"/>
      <c r="AJ347" s="289"/>
      <c r="AK347" s="289"/>
      <c r="AL347" s="289"/>
      <c r="AM347" s="289">
        <f>+(EK351/EK348)*100</f>
        <v>16.583650747143274</v>
      </c>
      <c r="AN347" s="289"/>
      <c r="AO347" s="289"/>
      <c r="AP347" s="289"/>
      <c r="AQ347" s="289"/>
      <c r="AR347" s="289"/>
      <c r="AS347" s="289"/>
      <c r="AT347" s="289"/>
      <c r="EG347" s="140"/>
      <c r="EH347" s="151" t="s">
        <v>192</v>
      </c>
      <c r="EI347" s="148">
        <v>814</v>
      </c>
      <c r="EJ347" s="148">
        <v>868</v>
      </c>
      <c r="EK347" s="148">
        <v>848</v>
      </c>
      <c r="EL347" s="140"/>
      <c r="EM347" s="152" t="s">
        <v>204</v>
      </c>
      <c r="EN347" s="150">
        <f t="shared" si="12"/>
        <v>28.672680412371133</v>
      </c>
      <c r="EO347" s="150">
        <f t="shared" si="14"/>
        <v>42.823529411764703</v>
      </c>
      <c r="EP347" s="150">
        <f t="shared" si="13"/>
        <v>45.4983922829582</v>
      </c>
    </row>
    <row r="348" spans="4:146" ht="14.25" customHeight="1" x14ac:dyDescent="0.35">
      <c r="D348" s="362" t="s">
        <v>204</v>
      </c>
      <c r="E348" s="362"/>
      <c r="F348" s="362"/>
      <c r="G348" s="362"/>
      <c r="H348" s="362"/>
      <c r="I348" s="362"/>
      <c r="J348" s="362"/>
      <c r="K348" s="362"/>
      <c r="L348" s="362"/>
      <c r="M348" s="362"/>
      <c r="N348" s="362"/>
      <c r="O348" s="362"/>
      <c r="P348" s="362"/>
      <c r="Q348" s="362"/>
      <c r="R348" s="362"/>
      <c r="S348" s="362"/>
      <c r="T348" s="362"/>
      <c r="U348" s="362"/>
      <c r="V348" s="362"/>
      <c r="W348" s="289">
        <f>+(EI351/EI345)*100</f>
        <v>28.672680412371133</v>
      </c>
      <c r="X348" s="289"/>
      <c r="Y348" s="289"/>
      <c r="Z348" s="289"/>
      <c r="AA348" s="289"/>
      <c r="AB348" s="289"/>
      <c r="AC348" s="289"/>
      <c r="AD348" s="289"/>
      <c r="AE348" s="289">
        <f>+(EJ351/EJ345)*100</f>
        <v>42.823529411764703</v>
      </c>
      <c r="AF348" s="289"/>
      <c r="AG348" s="289"/>
      <c r="AH348" s="289"/>
      <c r="AI348" s="289"/>
      <c r="AJ348" s="289"/>
      <c r="AK348" s="289"/>
      <c r="AL348" s="289"/>
      <c r="AM348" s="289">
        <f>+(EK351/EK345)*100</f>
        <v>45.4983922829582</v>
      </c>
      <c r="AN348" s="289"/>
      <c r="AO348" s="289"/>
      <c r="AP348" s="289"/>
      <c r="AQ348" s="289"/>
      <c r="AR348" s="289"/>
      <c r="AS348" s="289"/>
      <c r="AT348" s="289"/>
      <c r="EG348" s="140"/>
      <c r="EH348" s="151" t="s">
        <v>193</v>
      </c>
      <c r="EI348" s="148">
        <v>3452</v>
      </c>
      <c r="EJ348" s="148">
        <v>3447</v>
      </c>
      <c r="EK348" s="148">
        <v>3413</v>
      </c>
      <c r="EL348" s="140"/>
      <c r="EM348" s="152" t="s">
        <v>205</v>
      </c>
      <c r="EN348" s="150">
        <f t="shared" si="12"/>
        <v>37.303370786516851</v>
      </c>
      <c r="EO348" s="150">
        <f t="shared" si="14"/>
        <v>38.095238095238095</v>
      </c>
      <c r="EP348" s="150">
        <f t="shared" si="13"/>
        <v>37.809187279151942</v>
      </c>
    </row>
    <row r="349" spans="4:146" ht="14.25" customHeight="1" x14ac:dyDescent="0.35">
      <c r="D349" s="362" t="s">
        <v>205</v>
      </c>
      <c r="E349" s="362"/>
      <c r="F349" s="362"/>
      <c r="G349" s="362"/>
      <c r="H349" s="362"/>
      <c r="I349" s="362"/>
      <c r="J349" s="362"/>
      <c r="K349" s="362"/>
      <c r="L349" s="362"/>
      <c r="M349" s="362"/>
      <c r="N349" s="362"/>
      <c r="O349" s="362"/>
      <c r="P349" s="362"/>
      <c r="Q349" s="362"/>
      <c r="R349" s="362"/>
      <c r="S349" s="362"/>
      <c r="T349" s="362"/>
      <c r="U349" s="362"/>
      <c r="V349" s="362"/>
      <c r="W349" s="289">
        <f>+(EI350/EI351)*100</f>
        <v>37.303370786516851</v>
      </c>
      <c r="X349" s="289"/>
      <c r="Y349" s="289"/>
      <c r="Z349" s="289"/>
      <c r="AA349" s="289"/>
      <c r="AB349" s="289"/>
      <c r="AC349" s="289"/>
      <c r="AD349" s="289"/>
      <c r="AE349" s="289">
        <f>+(EJ350/EJ351)*100</f>
        <v>38.095238095238095</v>
      </c>
      <c r="AF349" s="289"/>
      <c r="AG349" s="289"/>
      <c r="AH349" s="289"/>
      <c r="AI349" s="289"/>
      <c r="AJ349" s="289"/>
      <c r="AK349" s="289"/>
      <c r="AL349" s="289"/>
      <c r="AM349" s="289">
        <f>+(EK350/EK351)*100</f>
        <v>37.809187279151942</v>
      </c>
      <c r="AN349" s="289"/>
      <c r="AO349" s="289"/>
      <c r="AP349" s="289"/>
      <c r="AQ349" s="289"/>
      <c r="AR349" s="289"/>
      <c r="AS349" s="289"/>
      <c r="AT349" s="289"/>
      <c r="EG349" s="140"/>
      <c r="EH349" s="151" t="s">
        <v>194</v>
      </c>
      <c r="EI349" s="148">
        <v>407</v>
      </c>
      <c r="EJ349" s="148">
        <v>548</v>
      </c>
      <c r="EK349" s="148">
        <v>564</v>
      </c>
      <c r="EL349" s="140"/>
      <c r="EM349" s="152" t="s">
        <v>206</v>
      </c>
      <c r="EN349" s="150">
        <f t="shared" si="12"/>
        <v>34.640057020669992</v>
      </c>
      <c r="EO349" s="150">
        <f t="shared" si="14"/>
        <v>33.724569640062597</v>
      </c>
      <c r="EP349" s="150">
        <f t="shared" si="13"/>
        <v>32.988871224165337</v>
      </c>
    </row>
    <row r="350" spans="4:146" ht="14.25" customHeight="1" x14ac:dyDescent="0.35">
      <c r="D350" s="362" t="s">
        <v>206</v>
      </c>
      <c r="E350" s="362"/>
      <c r="F350" s="362"/>
      <c r="G350" s="362"/>
      <c r="H350" s="362"/>
      <c r="I350" s="362"/>
      <c r="J350" s="362"/>
      <c r="K350" s="362"/>
      <c r="L350" s="362"/>
      <c r="M350" s="362"/>
      <c r="N350" s="362"/>
      <c r="O350" s="362"/>
      <c r="P350" s="362"/>
      <c r="Q350" s="362"/>
      <c r="R350" s="362"/>
      <c r="S350" s="362"/>
      <c r="T350" s="362"/>
      <c r="U350" s="362"/>
      <c r="V350" s="362"/>
      <c r="W350" s="289">
        <f>+(EI344/EI352)*100</f>
        <v>34.640057020669992</v>
      </c>
      <c r="X350" s="289"/>
      <c r="Y350" s="289"/>
      <c r="Z350" s="289"/>
      <c r="AA350" s="289"/>
      <c r="AB350" s="289"/>
      <c r="AC350" s="289"/>
      <c r="AD350" s="289"/>
      <c r="AE350" s="289">
        <f>+(EJ344/EJ352)*100</f>
        <v>33.724569640062597</v>
      </c>
      <c r="AF350" s="289"/>
      <c r="AG350" s="289"/>
      <c r="AH350" s="289"/>
      <c r="AI350" s="289"/>
      <c r="AJ350" s="289"/>
      <c r="AK350" s="289"/>
      <c r="AL350" s="289"/>
      <c r="AM350" s="289">
        <f>+(EK344/EK352)*100</f>
        <v>32.988871224165337</v>
      </c>
      <c r="AN350" s="289"/>
      <c r="AO350" s="289"/>
      <c r="AP350" s="289"/>
      <c r="AQ350" s="289"/>
      <c r="AR350" s="289"/>
      <c r="AS350" s="289"/>
      <c r="AT350" s="289"/>
      <c r="EG350" s="140"/>
      <c r="EH350" s="151" t="s">
        <v>195</v>
      </c>
      <c r="EI350" s="148">
        <v>166</v>
      </c>
      <c r="EJ350" s="148">
        <v>208</v>
      </c>
      <c r="EK350" s="148">
        <v>214</v>
      </c>
      <c r="EL350" s="140"/>
      <c r="EM350" s="153" t="s">
        <v>207</v>
      </c>
      <c r="EN350" s="150">
        <f t="shared" si="12"/>
        <v>200</v>
      </c>
      <c r="EO350" s="150">
        <f t="shared" si="14"/>
        <v>158.39416058394161</v>
      </c>
      <c r="EP350" s="150">
        <f t="shared" si="13"/>
        <v>150.35460992907801</v>
      </c>
    </row>
    <row r="351" spans="4:146" ht="14.25" customHeight="1" x14ac:dyDescent="0.35">
      <c r="D351" s="363" t="s">
        <v>207</v>
      </c>
      <c r="E351" s="363"/>
      <c r="F351" s="363"/>
      <c r="G351" s="363"/>
      <c r="H351" s="363"/>
      <c r="I351" s="363"/>
      <c r="J351" s="363"/>
      <c r="K351" s="363"/>
      <c r="L351" s="363"/>
      <c r="M351" s="363"/>
      <c r="N351" s="363"/>
      <c r="O351" s="363"/>
      <c r="P351" s="363"/>
      <c r="Q351" s="363"/>
      <c r="R351" s="363"/>
      <c r="S351" s="363"/>
      <c r="T351" s="363"/>
      <c r="U351" s="363"/>
      <c r="V351" s="363"/>
      <c r="W351" s="364">
        <f>+(EI347/EI349)*100</f>
        <v>200</v>
      </c>
      <c r="X351" s="365"/>
      <c r="Y351" s="365"/>
      <c r="Z351" s="365"/>
      <c r="AA351" s="365"/>
      <c r="AB351" s="365"/>
      <c r="AC351" s="365"/>
      <c r="AD351" s="366"/>
      <c r="AE351" s="364">
        <f>+(EJ347/EJ349)*100</f>
        <v>158.39416058394161</v>
      </c>
      <c r="AF351" s="365"/>
      <c r="AG351" s="365"/>
      <c r="AH351" s="365"/>
      <c r="AI351" s="365"/>
      <c r="AJ351" s="365"/>
      <c r="AK351" s="365"/>
      <c r="AL351" s="366"/>
      <c r="AM351" s="364">
        <f>+(EK347/EK349)*100</f>
        <v>150.35460992907801</v>
      </c>
      <c r="AN351" s="365"/>
      <c r="AO351" s="365"/>
      <c r="AP351" s="365"/>
      <c r="AQ351" s="365"/>
      <c r="AR351" s="365"/>
      <c r="AS351" s="365"/>
      <c r="AT351" s="366"/>
      <c r="EG351" s="140"/>
      <c r="EH351" s="151" t="s">
        <v>196</v>
      </c>
      <c r="EI351" s="148">
        <v>445</v>
      </c>
      <c r="EJ351" s="148">
        <v>546</v>
      </c>
      <c r="EK351" s="148">
        <v>566</v>
      </c>
      <c r="EL351" s="140"/>
      <c r="EM351" s="152" t="s">
        <v>208</v>
      </c>
      <c r="EN351" s="150">
        <f t="shared" si="12"/>
        <v>94.921875</v>
      </c>
      <c r="EO351" s="150">
        <f t="shared" si="14"/>
        <v>101.17370892018781</v>
      </c>
      <c r="EP351" s="150">
        <f t="shared" si="13"/>
        <v>98.80952380952381</v>
      </c>
    </row>
    <row r="352" spans="4:146" ht="14.25" customHeight="1" x14ac:dyDescent="0.35">
      <c r="D352" s="362" t="s">
        <v>208</v>
      </c>
      <c r="E352" s="362"/>
      <c r="F352" s="362"/>
      <c r="G352" s="362"/>
      <c r="H352" s="362"/>
      <c r="I352" s="362"/>
      <c r="J352" s="362"/>
      <c r="K352" s="362"/>
      <c r="L352" s="362"/>
      <c r="M352" s="362"/>
      <c r="N352" s="362"/>
      <c r="O352" s="362"/>
      <c r="P352" s="362"/>
      <c r="Q352" s="362"/>
      <c r="R352" s="362"/>
      <c r="S352" s="362"/>
      <c r="T352" s="362"/>
      <c r="U352" s="362"/>
      <c r="V352" s="362"/>
      <c r="W352" s="302">
        <f>+(EI344/EI346)*100</f>
        <v>94.921875</v>
      </c>
      <c r="X352" s="303"/>
      <c r="Y352" s="303"/>
      <c r="Z352" s="303"/>
      <c r="AA352" s="303"/>
      <c r="AB352" s="303"/>
      <c r="AC352" s="303"/>
      <c r="AD352" s="304"/>
      <c r="AE352" s="302">
        <f>+(EJ344/EJ346)*100</f>
        <v>101.17370892018781</v>
      </c>
      <c r="AF352" s="303"/>
      <c r="AG352" s="303"/>
      <c r="AH352" s="303"/>
      <c r="AI352" s="303"/>
      <c r="AJ352" s="303"/>
      <c r="AK352" s="303"/>
      <c r="AL352" s="304"/>
      <c r="AM352" s="302">
        <f>+(EK344/EK346)*100</f>
        <v>98.80952380952381</v>
      </c>
      <c r="AN352" s="303"/>
      <c r="AO352" s="303"/>
      <c r="AP352" s="303"/>
      <c r="AQ352" s="303"/>
      <c r="AR352" s="303"/>
      <c r="AS352" s="303"/>
      <c r="AT352" s="304"/>
      <c r="EG352" s="140"/>
      <c r="EH352" s="151" t="s">
        <v>197</v>
      </c>
      <c r="EI352" s="148">
        <v>1403</v>
      </c>
      <c r="EJ352" s="148">
        <v>1278</v>
      </c>
      <c r="EK352" s="148">
        <v>1258</v>
      </c>
      <c r="EL352" s="140"/>
      <c r="EM352" s="152" t="s">
        <v>209</v>
      </c>
      <c r="EN352" s="150">
        <f t="shared" si="12"/>
        <v>97.857661583151781</v>
      </c>
      <c r="EO352" s="150">
        <f t="shared" si="14"/>
        <v>98.343373493975903</v>
      </c>
      <c r="EP352" s="150">
        <f t="shared" si="13"/>
        <v>97.915877226222065</v>
      </c>
    </row>
    <row r="353" spans="4:146" ht="14.25" customHeight="1" x14ac:dyDescent="0.35">
      <c r="D353" s="362" t="s">
        <v>209</v>
      </c>
      <c r="E353" s="362"/>
      <c r="F353" s="362"/>
      <c r="G353" s="362"/>
      <c r="H353" s="362"/>
      <c r="I353" s="362"/>
      <c r="J353" s="362"/>
      <c r="K353" s="362"/>
      <c r="L353" s="362"/>
      <c r="M353" s="362"/>
      <c r="N353" s="362"/>
      <c r="O353" s="362"/>
      <c r="P353" s="362"/>
      <c r="Q353" s="362"/>
      <c r="R353" s="362"/>
      <c r="S353" s="362"/>
      <c r="T353" s="362"/>
      <c r="U353" s="362"/>
      <c r="V353" s="362"/>
      <c r="W353" s="289">
        <f>+(EI353/EI354)*100</f>
        <v>97.857661583151781</v>
      </c>
      <c r="X353" s="289"/>
      <c r="Y353" s="289"/>
      <c r="Z353" s="289"/>
      <c r="AA353" s="289"/>
      <c r="AB353" s="289"/>
      <c r="AC353" s="289"/>
      <c r="AD353" s="289"/>
      <c r="AE353" s="289">
        <f>+(EJ353/EJ354)*100</f>
        <v>98.343373493975903</v>
      </c>
      <c r="AF353" s="289"/>
      <c r="AG353" s="289"/>
      <c r="AH353" s="289"/>
      <c r="AI353" s="289"/>
      <c r="AJ353" s="289"/>
      <c r="AK353" s="289"/>
      <c r="AL353" s="289"/>
      <c r="AM353" s="289">
        <f>+(EK353/EK354)*100</f>
        <v>97.915877226222065</v>
      </c>
      <c r="AN353" s="289"/>
      <c r="AO353" s="289"/>
      <c r="AP353" s="289"/>
      <c r="AQ353" s="289"/>
      <c r="AR353" s="289"/>
      <c r="AS353" s="289"/>
      <c r="AT353" s="289"/>
      <c r="EG353" s="140"/>
      <c r="EH353" s="151" t="s">
        <v>160</v>
      </c>
      <c r="EI353" s="148">
        <v>2695</v>
      </c>
      <c r="EJ353" s="148">
        <v>2612</v>
      </c>
      <c r="EK353" s="148">
        <v>2584</v>
      </c>
      <c r="EL353" s="140"/>
      <c r="EM353" s="140"/>
      <c r="EN353" s="140"/>
      <c r="EO353" s="140"/>
      <c r="EP353" s="140"/>
    </row>
    <row r="354" spans="4:146" ht="14.25" customHeight="1" x14ac:dyDescent="0.35">
      <c r="D354" s="11" t="s">
        <v>211</v>
      </c>
      <c r="E354" s="3"/>
      <c r="F354" s="3"/>
      <c r="G354" s="3"/>
      <c r="H354" s="3"/>
      <c r="I354" s="3"/>
      <c r="J354" s="3"/>
      <c r="K354" s="3"/>
      <c r="L354" s="3"/>
      <c r="M354" s="3"/>
      <c r="N354" s="3"/>
      <c r="O354" s="3"/>
      <c r="P354" s="3"/>
      <c r="Q354" s="3"/>
      <c r="R354" s="3"/>
      <c r="S354" s="3"/>
      <c r="T354" s="3"/>
      <c r="U354" s="3"/>
      <c r="AV354" s="11" t="s">
        <v>211</v>
      </c>
      <c r="BD354" s="3"/>
      <c r="BE354" s="11"/>
      <c r="BF354" s="11"/>
      <c r="BG354" s="11"/>
      <c r="BH354" s="11"/>
      <c r="BI354" s="11"/>
      <c r="BJ354" s="11"/>
      <c r="BK354" s="11"/>
      <c r="BL354" s="11"/>
      <c r="BM354" s="11"/>
      <c r="BN354" s="11"/>
      <c r="BO354" s="11"/>
      <c r="BP354" s="11"/>
      <c r="BQ354" s="11"/>
      <c r="BR354" s="11"/>
      <c r="BS354" s="11"/>
      <c r="BT354" s="11"/>
      <c r="BU354" s="11"/>
      <c r="BV354" s="11"/>
      <c r="BW354" s="11"/>
      <c r="BX354" s="11"/>
      <c r="BY354" s="11"/>
      <c r="BZ354" s="11"/>
      <c r="CA354" s="11"/>
      <c r="CB354" s="11"/>
      <c r="CC354" s="11"/>
      <c r="CD354" s="11"/>
      <c r="CE354" s="11"/>
      <c r="CF354" s="11"/>
      <c r="CG354" s="11"/>
      <c r="CH354" s="11"/>
      <c r="EG354" s="140"/>
      <c r="EH354" s="151" t="s">
        <v>212</v>
      </c>
      <c r="EI354" s="148">
        <v>2754</v>
      </c>
      <c r="EJ354" s="148">
        <v>2656</v>
      </c>
      <c r="EK354" s="148">
        <v>2639</v>
      </c>
      <c r="EL354" s="140"/>
      <c r="EM354" s="140"/>
      <c r="EN354" s="140"/>
      <c r="EO354" s="140"/>
      <c r="EP354" s="140"/>
    </row>
    <row r="355" spans="4:146" ht="14.25" customHeight="1" x14ac:dyDescent="0.35">
      <c r="D355" s="70"/>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3"/>
      <c r="CI355" s="11"/>
      <c r="CJ355" s="11"/>
      <c r="EG355" s="140"/>
      <c r="EH355" s="151"/>
      <c r="EI355" s="148"/>
      <c r="EJ355" s="148"/>
      <c r="EK355" s="148"/>
      <c r="EL355" s="140"/>
      <c r="EM355" s="140"/>
      <c r="EN355" s="140"/>
      <c r="EO355" s="140"/>
      <c r="EP355" s="140"/>
    </row>
    <row r="356" spans="4:146" ht="14.25" customHeight="1" x14ac:dyDescent="0.35">
      <c r="D356" s="219" t="s">
        <v>994</v>
      </c>
      <c r="E356" s="219"/>
      <c r="F356" s="219"/>
      <c r="G356" s="219"/>
      <c r="H356" s="219"/>
      <c r="I356" s="219"/>
      <c r="J356" s="219"/>
      <c r="K356" s="219"/>
      <c r="L356" s="219"/>
      <c r="M356" s="219"/>
      <c r="N356" s="219"/>
      <c r="O356" s="219"/>
      <c r="P356" s="219"/>
      <c r="Q356" s="219"/>
      <c r="R356" s="219"/>
      <c r="S356" s="219"/>
      <c r="T356" s="219"/>
      <c r="U356" s="219"/>
      <c r="V356" s="219"/>
      <c r="W356" s="219"/>
      <c r="X356" s="219"/>
      <c r="Y356" s="219"/>
      <c r="Z356" s="219"/>
      <c r="AA356" s="219"/>
      <c r="AB356" s="219"/>
      <c r="AC356" s="219"/>
      <c r="AD356" s="219"/>
      <c r="AE356" s="219"/>
      <c r="AF356" s="219"/>
      <c r="AG356" s="219"/>
      <c r="AH356" s="219"/>
      <c r="AI356" s="84"/>
      <c r="AJ356" s="84"/>
      <c r="AK356" s="84"/>
      <c r="AL356" s="84"/>
      <c r="AM356" s="84"/>
      <c r="AN356" s="84"/>
      <c r="AO356" s="84"/>
      <c r="AP356" s="84"/>
      <c r="AV356" s="219" t="s">
        <v>213</v>
      </c>
      <c r="AW356" s="219"/>
      <c r="AX356" s="219"/>
      <c r="AY356" s="219"/>
      <c r="AZ356" s="219"/>
      <c r="BA356" s="219"/>
      <c r="BB356" s="219"/>
      <c r="BC356" s="219"/>
      <c r="BD356" s="219"/>
      <c r="BE356" s="219"/>
      <c r="BF356" s="219"/>
      <c r="BG356" s="219"/>
      <c r="BH356" s="219"/>
      <c r="BI356" s="219"/>
      <c r="BJ356" s="219"/>
      <c r="BK356" s="219"/>
      <c r="BL356" s="219"/>
      <c r="BM356" s="219"/>
      <c r="BN356" s="219"/>
      <c r="BO356" s="219"/>
      <c r="BP356" s="219"/>
      <c r="BQ356" s="219"/>
      <c r="BR356" s="219"/>
      <c r="BS356" s="219"/>
      <c r="BT356" s="219"/>
      <c r="BU356" s="219"/>
      <c r="BV356" s="219"/>
      <c r="BW356" s="219"/>
      <c r="BX356" s="219"/>
      <c r="BY356" s="219"/>
      <c r="BZ356" s="219"/>
      <c r="CI356" s="11"/>
      <c r="CJ356" s="11"/>
      <c r="EG356" s="140"/>
      <c r="EH356" s="151"/>
      <c r="EI356" s="148"/>
      <c r="EJ356" s="148"/>
      <c r="EK356" s="148"/>
      <c r="EL356" s="140"/>
      <c r="EM356" s="140"/>
      <c r="EN356" s="140"/>
      <c r="EO356" s="140"/>
      <c r="EP356" s="140"/>
    </row>
    <row r="357" spans="4:146" ht="14.25" customHeight="1" x14ac:dyDescent="0.35">
      <c r="D357" s="219"/>
      <c r="E357" s="219"/>
      <c r="F357" s="219"/>
      <c r="G357" s="219"/>
      <c r="H357" s="219"/>
      <c r="I357" s="219"/>
      <c r="J357" s="219"/>
      <c r="K357" s="219"/>
      <c r="L357" s="219"/>
      <c r="M357" s="219"/>
      <c r="N357" s="219"/>
      <c r="O357" s="219"/>
      <c r="P357" s="219"/>
      <c r="Q357" s="219"/>
      <c r="R357" s="219"/>
      <c r="S357" s="219"/>
      <c r="T357" s="219"/>
      <c r="U357" s="219"/>
      <c r="V357" s="219"/>
      <c r="W357" s="219"/>
      <c r="X357" s="219"/>
      <c r="Y357" s="219"/>
      <c r="Z357" s="219"/>
      <c r="AA357" s="219"/>
      <c r="AB357" s="219"/>
      <c r="AC357" s="219"/>
      <c r="AD357" s="219"/>
      <c r="AE357" s="219"/>
      <c r="AF357" s="219"/>
      <c r="AG357" s="219"/>
      <c r="AH357" s="219"/>
      <c r="AV357" s="219"/>
      <c r="AW357" s="219"/>
      <c r="AX357" s="219"/>
      <c r="AY357" s="219"/>
      <c r="AZ357" s="219"/>
      <c r="BA357" s="219"/>
      <c r="BB357" s="219"/>
      <c r="BC357" s="219"/>
      <c r="BD357" s="219"/>
      <c r="BE357" s="219"/>
      <c r="BF357" s="219"/>
      <c r="BG357" s="219"/>
      <c r="BH357" s="219"/>
      <c r="BI357" s="219"/>
      <c r="BJ357" s="219"/>
      <c r="BK357" s="219"/>
      <c r="BL357" s="219"/>
      <c r="BM357" s="219"/>
      <c r="BN357" s="219"/>
      <c r="BO357" s="219"/>
      <c r="BP357" s="219"/>
      <c r="BQ357" s="219"/>
      <c r="BR357" s="219"/>
      <c r="BS357" s="219"/>
      <c r="BT357" s="219"/>
      <c r="BU357" s="219"/>
      <c r="BV357" s="219"/>
      <c r="BW357" s="219"/>
      <c r="BX357" s="219"/>
      <c r="BY357" s="219"/>
      <c r="BZ357" s="219"/>
      <c r="EG357" s="140"/>
      <c r="EH357" s="140"/>
      <c r="EI357" s="140"/>
      <c r="EJ357" s="140"/>
      <c r="EK357" s="140"/>
      <c r="EL357" s="140"/>
      <c r="EM357" s="140"/>
      <c r="EN357" s="140"/>
      <c r="EO357" s="140"/>
      <c r="EP357" s="140"/>
    </row>
    <row r="358" spans="4:146" ht="14.25" customHeight="1" x14ac:dyDescent="0.35">
      <c r="D358" s="229" t="s">
        <v>214</v>
      </c>
      <c r="E358" s="229"/>
      <c r="F358" s="229"/>
      <c r="G358" s="229"/>
      <c r="H358" s="229"/>
      <c r="I358" s="229"/>
      <c r="J358" s="229"/>
      <c r="K358" s="229"/>
      <c r="L358" s="229"/>
      <c r="M358" s="229"/>
      <c r="N358" s="229"/>
      <c r="O358" s="229"/>
      <c r="P358" s="229"/>
      <c r="Q358" s="229"/>
      <c r="R358" s="229" t="s">
        <v>215</v>
      </c>
      <c r="S358" s="229"/>
      <c r="T358" s="229"/>
      <c r="U358" s="229"/>
      <c r="V358" s="229"/>
      <c r="W358" s="229"/>
      <c r="X358" s="229"/>
      <c r="Y358" s="229"/>
      <c r="Z358" s="229"/>
      <c r="AA358" s="229"/>
      <c r="AB358" s="229"/>
      <c r="AC358" s="229"/>
      <c r="AD358" s="229"/>
      <c r="AE358" s="229"/>
      <c r="AF358" s="229" t="s">
        <v>216</v>
      </c>
      <c r="AG358" s="229"/>
      <c r="AH358" s="229"/>
      <c r="AI358" s="229"/>
      <c r="AJ358" s="229"/>
      <c r="AK358" s="229"/>
      <c r="AL358" s="229"/>
      <c r="AM358" s="229"/>
      <c r="AN358" s="229"/>
      <c r="AO358" s="229"/>
      <c r="AP358" s="229"/>
      <c r="AQ358" s="229"/>
      <c r="AR358" s="229"/>
      <c r="AS358" s="229"/>
      <c r="AT358" s="229"/>
      <c r="AV358" s="256" t="s">
        <v>184</v>
      </c>
      <c r="AW358" s="256"/>
      <c r="AX358" s="256"/>
      <c r="AY358" s="256"/>
      <c r="AZ358" s="256"/>
      <c r="BA358" s="256"/>
      <c r="BB358" s="256"/>
      <c r="BC358" s="256"/>
      <c r="BD358" s="256"/>
      <c r="BE358" s="256"/>
      <c r="BF358" s="256"/>
      <c r="BG358" s="256"/>
      <c r="BH358" s="256"/>
      <c r="BI358" s="256"/>
      <c r="BJ358" s="256"/>
      <c r="BK358" s="256"/>
      <c r="BL358" s="229" t="s">
        <v>185</v>
      </c>
      <c r="BM358" s="229"/>
      <c r="BN358" s="229"/>
      <c r="BO358" s="229"/>
      <c r="BP358" s="229" t="s">
        <v>125</v>
      </c>
      <c r="BQ358" s="229"/>
      <c r="BR358" s="229"/>
      <c r="BS358" s="229"/>
      <c r="BT358" s="229"/>
      <c r="BU358" s="229"/>
      <c r="BV358" s="229"/>
      <c r="BW358" s="229"/>
      <c r="BX358" s="229"/>
      <c r="BY358" s="229"/>
      <c r="BZ358" s="229" t="s">
        <v>185</v>
      </c>
      <c r="CA358" s="229"/>
      <c r="CB358" s="229"/>
      <c r="CC358" s="229"/>
      <c r="CD358" s="229" t="s">
        <v>186</v>
      </c>
      <c r="CE358" s="229"/>
      <c r="CF358" s="229"/>
      <c r="CG358" s="229"/>
      <c r="CH358" s="229"/>
      <c r="CI358" s="229"/>
      <c r="CJ358" s="229"/>
      <c r="CK358" s="229"/>
      <c r="CL358" s="229"/>
      <c r="CM358" s="229"/>
      <c r="CN358" s="229"/>
    </row>
    <row r="359" spans="4:146" ht="14.25" customHeight="1" x14ac:dyDescent="0.35">
      <c r="D359" s="229"/>
      <c r="E359" s="229"/>
      <c r="F359" s="229"/>
      <c r="G359" s="229"/>
      <c r="H359" s="229"/>
      <c r="I359" s="229"/>
      <c r="J359" s="229"/>
      <c r="K359" s="229"/>
      <c r="L359" s="229"/>
      <c r="M359" s="229"/>
      <c r="N359" s="229"/>
      <c r="O359" s="229"/>
      <c r="P359" s="229"/>
      <c r="Q359" s="229"/>
      <c r="R359" s="229"/>
      <c r="S359" s="229"/>
      <c r="T359" s="229"/>
      <c r="U359" s="229"/>
      <c r="V359" s="229"/>
      <c r="W359" s="229"/>
      <c r="X359" s="229"/>
      <c r="Y359" s="229"/>
      <c r="Z359" s="229"/>
      <c r="AA359" s="229"/>
      <c r="AB359" s="229"/>
      <c r="AC359" s="229"/>
      <c r="AD359" s="229"/>
      <c r="AE359" s="229"/>
      <c r="AF359" s="229"/>
      <c r="AG359" s="229"/>
      <c r="AH359" s="229"/>
      <c r="AI359" s="229"/>
      <c r="AJ359" s="229"/>
      <c r="AK359" s="229"/>
      <c r="AL359" s="229"/>
      <c r="AM359" s="229"/>
      <c r="AN359" s="229"/>
      <c r="AO359" s="229"/>
      <c r="AP359" s="229"/>
      <c r="AQ359" s="229"/>
      <c r="AR359" s="229"/>
      <c r="AS359" s="229"/>
      <c r="AT359" s="229"/>
      <c r="AV359" s="256"/>
      <c r="AW359" s="256"/>
      <c r="AX359" s="256"/>
      <c r="AY359" s="256"/>
      <c r="AZ359" s="256"/>
      <c r="BA359" s="256"/>
      <c r="BB359" s="256"/>
      <c r="BC359" s="256"/>
      <c r="BD359" s="256"/>
      <c r="BE359" s="256"/>
      <c r="BF359" s="256"/>
      <c r="BG359" s="256"/>
      <c r="BH359" s="256"/>
      <c r="BI359" s="256"/>
      <c r="BJ359" s="256"/>
      <c r="BK359" s="256"/>
      <c r="BL359" s="229"/>
      <c r="BM359" s="229"/>
      <c r="BN359" s="229"/>
      <c r="BO359" s="229"/>
      <c r="BP359" s="229"/>
      <c r="BQ359" s="229"/>
      <c r="BR359" s="229"/>
      <c r="BS359" s="229"/>
      <c r="BT359" s="229"/>
      <c r="BU359" s="229"/>
      <c r="BV359" s="229"/>
      <c r="BW359" s="229"/>
      <c r="BX359" s="229"/>
      <c r="BY359" s="229"/>
      <c r="BZ359" s="229"/>
      <c r="CA359" s="229"/>
      <c r="CB359" s="229"/>
      <c r="CC359" s="229"/>
      <c r="CD359" s="229"/>
      <c r="CE359" s="229"/>
      <c r="CF359" s="229"/>
      <c r="CG359" s="229"/>
      <c r="CH359" s="229"/>
      <c r="CI359" s="229"/>
      <c r="CJ359" s="229"/>
      <c r="CK359" s="229"/>
      <c r="CL359" s="229"/>
      <c r="CM359" s="229"/>
      <c r="CN359" s="229"/>
    </row>
    <row r="360" spans="4:146" ht="14.25" customHeight="1" x14ac:dyDescent="0.35">
      <c r="D360" s="253"/>
      <c r="E360" s="253"/>
      <c r="F360" s="253"/>
      <c r="G360" s="253"/>
      <c r="H360" s="253"/>
      <c r="I360" s="253"/>
      <c r="J360" s="253"/>
      <c r="K360" s="253"/>
      <c r="L360" s="253"/>
      <c r="M360" s="253"/>
      <c r="N360" s="253"/>
      <c r="O360" s="253"/>
      <c r="P360" s="253"/>
      <c r="Q360" s="253"/>
      <c r="R360" s="262"/>
      <c r="S360" s="262"/>
      <c r="T360" s="262"/>
      <c r="U360" s="262"/>
      <c r="V360" s="262"/>
      <c r="W360" s="262"/>
      <c r="X360" s="262"/>
      <c r="Y360" s="262"/>
      <c r="Z360" s="262"/>
      <c r="AA360" s="262"/>
      <c r="AB360" s="262"/>
      <c r="AC360" s="262"/>
      <c r="AD360" s="262"/>
      <c r="AE360" s="262"/>
      <c r="AF360" s="262"/>
      <c r="AG360" s="262"/>
      <c r="AH360" s="262"/>
      <c r="AI360" s="262"/>
      <c r="AJ360" s="262"/>
      <c r="AK360" s="262"/>
      <c r="AL360" s="262"/>
      <c r="AM360" s="262"/>
      <c r="AN360" s="262"/>
      <c r="AO360" s="262"/>
      <c r="AP360" s="262"/>
      <c r="AQ360" s="262"/>
      <c r="AR360" s="262"/>
      <c r="AS360" s="262"/>
      <c r="AT360" s="262"/>
      <c r="AV360" s="262"/>
      <c r="AW360" s="262"/>
      <c r="AX360" s="262"/>
      <c r="AY360" s="262"/>
      <c r="AZ360" s="262"/>
      <c r="BA360" s="262"/>
      <c r="BB360" s="262"/>
      <c r="BC360" s="262"/>
      <c r="BD360" s="262"/>
      <c r="BE360" s="262"/>
      <c r="BF360" s="262"/>
      <c r="BG360" s="262"/>
      <c r="BH360" s="262"/>
      <c r="BI360" s="262"/>
      <c r="BJ360" s="262"/>
      <c r="BK360" s="262"/>
      <c r="BL360" s="295"/>
      <c r="BM360" s="295"/>
      <c r="BN360" s="295"/>
      <c r="BO360" s="295"/>
      <c r="BP360" s="262"/>
      <c r="BQ360" s="262"/>
      <c r="BR360" s="262"/>
      <c r="BS360" s="262"/>
      <c r="BT360" s="262"/>
      <c r="BU360" s="262"/>
      <c r="BV360" s="262"/>
      <c r="BW360" s="262"/>
      <c r="BX360" s="262"/>
      <c r="BY360" s="262"/>
      <c r="BZ360" s="295"/>
      <c r="CA360" s="295"/>
      <c r="CB360" s="295"/>
      <c r="CC360" s="295"/>
      <c r="CD360" s="262"/>
      <c r="CE360" s="262"/>
      <c r="CF360" s="262"/>
      <c r="CG360" s="262"/>
      <c r="CH360" s="262"/>
      <c r="CI360" s="262"/>
      <c r="CJ360" s="262"/>
      <c r="CK360" s="262"/>
      <c r="CL360" s="262"/>
      <c r="CM360" s="262"/>
      <c r="CN360" s="262"/>
    </row>
    <row r="361" spans="4:146" ht="14.25" customHeight="1" x14ac:dyDescent="0.35">
      <c r="D361" s="253"/>
      <c r="E361" s="253"/>
      <c r="F361" s="253"/>
      <c r="G361" s="253"/>
      <c r="H361" s="253"/>
      <c r="I361" s="253"/>
      <c r="J361" s="253"/>
      <c r="K361" s="253"/>
      <c r="L361" s="253"/>
      <c r="M361" s="253"/>
      <c r="N361" s="253"/>
      <c r="O361" s="253"/>
      <c r="P361" s="253"/>
      <c r="Q361" s="253"/>
      <c r="R361" s="262"/>
      <c r="S361" s="262"/>
      <c r="T361" s="262"/>
      <c r="U361" s="262"/>
      <c r="V361" s="262"/>
      <c r="W361" s="262"/>
      <c r="X361" s="262"/>
      <c r="Y361" s="262"/>
      <c r="Z361" s="262"/>
      <c r="AA361" s="262"/>
      <c r="AB361" s="262"/>
      <c r="AC361" s="262"/>
      <c r="AD361" s="262"/>
      <c r="AE361" s="262"/>
      <c r="AF361" s="262"/>
      <c r="AG361" s="262"/>
      <c r="AH361" s="262"/>
      <c r="AI361" s="262"/>
      <c r="AJ361" s="262"/>
      <c r="AK361" s="262"/>
      <c r="AL361" s="262"/>
      <c r="AM361" s="262"/>
      <c r="AN361" s="262"/>
      <c r="AO361" s="262"/>
      <c r="AP361" s="262"/>
      <c r="AQ361" s="262"/>
      <c r="AR361" s="262"/>
      <c r="AS361" s="262"/>
      <c r="AT361" s="262"/>
      <c r="AV361" s="262"/>
      <c r="AW361" s="262"/>
      <c r="AX361" s="262"/>
      <c r="AY361" s="262"/>
      <c r="AZ361" s="262"/>
      <c r="BA361" s="262"/>
      <c r="BB361" s="262"/>
      <c r="BC361" s="262"/>
      <c r="BD361" s="262"/>
      <c r="BE361" s="262"/>
      <c r="BF361" s="262"/>
      <c r="BG361" s="262"/>
      <c r="BH361" s="262"/>
      <c r="BI361" s="262"/>
      <c r="BJ361" s="262"/>
      <c r="BK361" s="262"/>
      <c r="BL361" s="295"/>
      <c r="BM361" s="295"/>
      <c r="BN361" s="295"/>
      <c r="BO361" s="295"/>
      <c r="BP361" s="262"/>
      <c r="BQ361" s="262"/>
      <c r="BR361" s="262"/>
      <c r="BS361" s="262"/>
      <c r="BT361" s="262"/>
      <c r="BU361" s="262"/>
      <c r="BV361" s="262"/>
      <c r="BW361" s="262"/>
      <c r="BX361" s="262"/>
      <c r="BY361" s="262"/>
      <c r="BZ361" s="295"/>
      <c r="CA361" s="295"/>
      <c r="CB361" s="295"/>
      <c r="CC361" s="295"/>
      <c r="CD361" s="262"/>
      <c r="CE361" s="262"/>
      <c r="CF361" s="262"/>
      <c r="CG361" s="262"/>
      <c r="CH361" s="262"/>
      <c r="CI361" s="262"/>
      <c r="CJ361" s="262"/>
      <c r="CK361" s="262"/>
      <c r="CL361" s="262"/>
      <c r="CM361" s="262"/>
      <c r="CN361" s="262"/>
    </row>
    <row r="362" spans="4:146" ht="14.25" customHeight="1" x14ac:dyDescent="0.35">
      <c r="D362" s="290" t="s">
        <v>618</v>
      </c>
      <c r="E362" s="290"/>
      <c r="F362" s="290"/>
      <c r="G362" s="290"/>
      <c r="H362" s="290"/>
      <c r="I362" s="290"/>
      <c r="J362" s="290"/>
      <c r="K362" s="290"/>
      <c r="L362" s="290"/>
      <c r="M362" s="290"/>
      <c r="N362" s="290"/>
      <c r="O362" s="290"/>
      <c r="P362" s="290"/>
      <c r="Q362" s="290"/>
      <c r="R362" s="290"/>
      <c r="S362" s="290"/>
      <c r="T362" s="290"/>
      <c r="U362" s="290"/>
      <c r="V362" s="290"/>
      <c r="W362" s="290"/>
      <c r="X362" s="290"/>
      <c r="Y362" s="290"/>
      <c r="Z362" s="290"/>
      <c r="AA362" s="290"/>
      <c r="AB362" s="290"/>
      <c r="AC362" s="290"/>
      <c r="AD362" s="290"/>
      <c r="AE362" s="290"/>
      <c r="AF362" s="290"/>
      <c r="AG362" s="290"/>
      <c r="AH362" s="290"/>
      <c r="AI362" s="290"/>
      <c r="AJ362" s="290"/>
      <c r="AK362" s="290"/>
      <c r="AL362" s="290"/>
      <c r="AM362" s="290"/>
      <c r="AN362" s="290"/>
      <c r="AO362" s="290"/>
      <c r="AP362" s="290"/>
      <c r="AQ362" s="290"/>
      <c r="AR362" s="290"/>
      <c r="AS362" s="290"/>
      <c r="AT362" s="290"/>
      <c r="AV362" s="315" t="s">
        <v>617</v>
      </c>
      <c r="AW362" s="315"/>
      <c r="AX362" s="315"/>
      <c r="AY362" s="315"/>
      <c r="AZ362" s="315"/>
      <c r="BA362" s="315"/>
      <c r="BB362" s="315"/>
      <c r="BC362" s="315"/>
      <c r="BD362" s="315"/>
      <c r="BE362" s="315"/>
      <c r="BF362" s="315"/>
      <c r="BG362" s="315"/>
      <c r="BH362" s="315"/>
      <c r="BI362" s="315"/>
      <c r="BJ362" s="315"/>
      <c r="BK362" s="315"/>
      <c r="BL362" s="315"/>
      <c r="BM362" s="315"/>
      <c r="BN362" s="315"/>
      <c r="BO362" s="315"/>
      <c r="BP362" s="315"/>
      <c r="BQ362" s="315"/>
      <c r="BR362" s="315"/>
      <c r="BS362" s="315"/>
      <c r="BT362" s="315"/>
      <c r="BU362" s="315"/>
      <c r="BV362" s="315"/>
      <c r="BW362" s="315"/>
      <c r="BX362" s="315"/>
      <c r="BY362" s="315"/>
      <c r="BZ362" s="315"/>
      <c r="CA362" s="315"/>
      <c r="CB362" s="315"/>
      <c r="CC362" s="315"/>
      <c r="CD362" s="315"/>
      <c r="CE362" s="315"/>
      <c r="CF362" s="315"/>
      <c r="CG362" s="315"/>
      <c r="CH362" s="315"/>
      <c r="CI362" s="315"/>
      <c r="CJ362" s="315"/>
      <c r="CK362" s="315"/>
      <c r="CL362" s="315"/>
      <c r="CM362" s="315"/>
      <c r="CN362" s="315"/>
    </row>
    <row r="363" spans="4:146" ht="14.25" customHeight="1" x14ac:dyDescent="0.35"/>
    <row r="364" spans="4:146" ht="14.25" customHeight="1" x14ac:dyDescent="0.35">
      <c r="D364" s="219" t="s">
        <v>221</v>
      </c>
      <c r="E364" s="219"/>
      <c r="F364" s="219"/>
      <c r="G364" s="219"/>
      <c r="H364" s="219"/>
      <c r="I364" s="219"/>
      <c r="J364" s="219"/>
      <c r="K364" s="219"/>
      <c r="L364" s="219"/>
      <c r="M364" s="219"/>
      <c r="N364" s="219"/>
      <c r="O364" s="219"/>
      <c r="P364" s="219"/>
      <c r="Q364" s="219"/>
      <c r="R364" s="219"/>
      <c r="S364" s="219"/>
      <c r="T364" s="219"/>
      <c r="U364" s="219"/>
      <c r="V364" s="219"/>
      <c r="W364" s="219"/>
      <c r="X364" s="219"/>
      <c r="Y364" s="219"/>
      <c r="Z364" s="219"/>
      <c r="AA364" s="219"/>
      <c r="AB364" s="219"/>
      <c r="AC364" s="219"/>
      <c r="AD364" s="219"/>
      <c r="AE364" s="219"/>
      <c r="AF364" s="219"/>
      <c r="AG364" s="219"/>
      <c r="AH364" s="219"/>
      <c r="AI364" s="219"/>
      <c r="AJ364" s="219"/>
      <c r="AK364" s="219"/>
      <c r="AL364" s="219"/>
      <c r="AM364" s="219"/>
      <c r="AN364" s="219"/>
      <c r="AO364" s="219"/>
      <c r="AP364" s="219"/>
      <c r="AQ364" s="219"/>
      <c r="AR364" s="219"/>
      <c r="AS364" s="219"/>
      <c r="AT364" s="219"/>
    </row>
    <row r="365" spans="4:146" ht="14.25" customHeight="1" x14ac:dyDescent="0.35">
      <c r="D365" s="219"/>
      <c r="E365" s="219"/>
      <c r="F365" s="219"/>
      <c r="G365" s="219"/>
      <c r="H365" s="219"/>
      <c r="I365" s="219"/>
      <c r="J365" s="219"/>
      <c r="K365" s="219"/>
      <c r="L365" s="219"/>
      <c r="M365" s="219"/>
      <c r="N365" s="219"/>
      <c r="O365" s="219"/>
      <c r="P365" s="219"/>
      <c r="Q365" s="219"/>
      <c r="R365" s="219"/>
      <c r="S365" s="219"/>
      <c r="T365" s="219"/>
      <c r="U365" s="219"/>
      <c r="V365" s="219"/>
      <c r="W365" s="219"/>
      <c r="X365" s="219"/>
      <c r="Y365" s="219"/>
      <c r="Z365" s="219"/>
      <c r="AA365" s="219"/>
      <c r="AB365" s="219"/>
      <c r="AC365" s="219"/>
      <c r="AD365" s="219"/>
      <c r="AE365" s="219"/>
      <c r="AF365" s="219"/>
      <c r="AG365" s="219"/>
      <c r="AH365" s="219"/>
      <c r="AI365" s="219"/>
      <c r="AJ365" s="219"/>
      <c r="AK365" s="219"/>
      <c r="AL365" s="219"/>
      <c r="AM365" s="219"/>
      <c r="AN365" s="219"/>
      <c r="AO365" s="219"/>
      <c r="AP365" s="219"/>
      <c r="AQ365" s="219"/>
      <c r="AR365" s="219"/>
      <c r="AS365" s="219"/>
      <c r="AT365" s="219"/>
    </row>
    <row r="366" spans="4:146" ht="14.25" customHeight="1" x14ac:dyDescent="0.35">
      <c r="D366" s="229" t="s">
        <v>120</v>
      </c>
      <c r="E366" s="229"/>
      <c r="F366" s="229"/>
      <c r="G366" s="229"/>
      <c r="H366" s="229"/>
      <c r="I366" s="229"/>
      <c r="J366" s="229"/>
      <c r="K366" s="229"/>
      <c r="L366" s="229"/>
      <c r="M366" s="229"/>
      <c r="N366" s="229"/>
      <c r="O366" s="229"/>
      <c r="P366" s="229"/>
      <c r="Q366" s="229"/>
      <c r="R366" s="229" t="s">
        <v>121</v>
      </c>
      <c r="S366" s="229"/>
      <c r="T366" s="229"/>
      <c r="U366" s="229"/>
      <c r="V366" s="229"/>
      <c r="W366" s="229"/>
      <c r="X366" s="229"/>
      <c r="Y366" s="229"/>
      <c r="Z366" s="229"/>
      <c r="AA366" s="229"/>
      <c r="AB366" s="229"/>
      <c r="AC366" s="229"/>
      <c r="AD366" s="229"/>
      <c r="AE366" s="229"/>
      <c r="AF366" s="229" t="s">
        <v>122</v>
      </c>
      <c r="AG366" s="229"/>
      <c r="AH366" s="229"/>
      <c r="AI366" s="229"/>
      <c r="AJ366" s="229"/>
      <c r="AK366" s="229"/>
      <c r="AL366" s="229"/>
      <c r="AM366" s="229"/>
      <c r="AN366" s="229"/>
      <c r="AO366" s="229"/>
      <c r="AP366" s="229"/>
      <c r="AQ366" s="229"/>
      <c r="AR366" s="229"/>
      <c r="AS366" s="229"/>
      <c r="AT366" s="229"/>
    </row>
    <row r="367" spans="4:146" ht="14.25" customHeight="1" x14ac:dyDescent="0.35">
      <c r="D367" s="280" t="s">
        <v>219</v>
      </c>
      <c r="E367" s="280"/>
      <c r="F367" s="280"/>
      <c r="G367" s="280"/>
      <c r="H367" s="280"/>
      <c r="I367" s="280"/>
      <c r="J367" s="280"/>
      <c r="K367" s="280" t="s">
        <v>220</v>
      </c>
      <c r="L367" s="280"/>
      <c r="M367" s="280"/>
      <c r="N367" s="280"/>
      <c r="O367" s="280"/>
      <c r="P367" s="280"/>
      <c r="Q367" s="280"/>
      <c r="R367" s="280" t="s">
        <v>219</v>
      </c>
      <c r="S367" s="280"/>
      <c r="T367" s="280"/>
      <c r="U367" s="280"/>
      <c r="V367" s="280"/>
      <c r="W367" s="280"/>
      <c r="X367" s="280"/>
      <c r="Y367" s="280" t="s">
        <v>220</v>
      </c>
      <c r="Z367" s="280"/>
      <c r="AA367" s="280"/>
      <c r="AB367" s="280"/>
      <c r="AC367" s="280"/>
      <c r="AD367" s="280"/>
      <c r="AE367" s="280"/>
      <c r="AF367" s="280" t="s">
        <v>219</v>
      </c>
      <c r="AG367" s="280"/>
      <c r="AH367" s="280"/>
      <c r="AI367" s="280"/>
      <c r="AJ367" s="280"/>
      <c r="AK367" s="280"/>
      <c r="AL367" s="280"/>
      <c r="AM367" s="280" t="s">
        <v>220</v>
      </c>
      <c r="AN367" s="280"/>
      <c r="AO367" s="280"/>
      <c r="AP367" s="280"/>
      <c r="AQ367" s="280"/>
      <c r="AR367" s="280"/>
      <c r="AS367" s="280"/>
      <c r="AT367" s="280"/>
    </row>
    <row r="368" spans="4:146" ht="14.25" customHeight="1" x14ac:dyDescent="0.35">
      <c r="D368" s="280"/>
      <c r="E368" s="280"/>
      <c r="F368" s="280"/>
      <c r="G368" s="280"/>
      <c r="H368" s="280"/>
      <c r="I368" s="280"/>
      <c r="J368" s="280"/>
      <c r="K368" s="280"/>
      <c r="L368" s="280"/>
      <c r="M368" s="280"/>
      <c r="N368" s="280"/>
      <c r="O368" s="280"/>
      <c r="P368" s="280"/>
      <c r="Q368" s="280"/>
      <c r="R368" s="280"/>
      <c r="S368" s="280"/>
      <c r="T368" s="280"/>
      <c r="U368" s="280"/>
      <c r="V368" s="280"/>
      <c r="W368" s="280"/>
      <c r="X368" s="280"/>
      <c r="Y368" s="280"/>
      <c r="Z368" s="280"/>
      <c r="AA368" s="280"/>
      <c r="AB368" s="280"/>
      <c r="AC368" s="280"/>
      <c r="AD368" s="280"/>
      <c r="AE368" s="280"/>
      <c r="AF368" s="280"/>
      <c r="AG368" s="280"/>
      <c r="AH368" s="280"/>
      <c r="AI368" s="280"/>
      <c r="AJ368" s="280"/>
      <c r="AK368" s="280"/>
      <c r="AL368" s="280"/>
      <c r="AM368" s="280"/>
      <c r="AN368" s="280"/>
      <c r="AO368" s="280"/>
      <c r="AP368" s="280"/>
      <c r="AQ368" s="280"/>
      <c r="AR368" s="280"/>
      <c r="AS368" s="280"/>
      <c r="AT368" s="280"/>
      <c r="EH368" s="406" t="s">
        <v>231</v>
      </c>
      <c r="EI368" s="406"/>
    </row>
    <row r="369" spans="4:139" ht="14.25" customHeight="1" x14ac:dyDescent="0.35">
      <c r="D369" s="281">
        <v>18.010000000000002</v>
      </c>
      <c r="E369" s="281"/>
      <c r="F369" s="281"/>
      <c r="G369" s="281"/>
      <c r="H369" s="281"/>
      <c r="I369" s="281"/>
      <c r="J369" s="281"/>
      <c r="K369" s="281">
        <v>7.16</v>
      </c>
      <c r="L369" s="281"/>
      <c r="M369" s="281"/>
      <c r="N369" s="281"/>
      <c r="O369" s="281"/>
      <c r="P369" s="281"/>
      <c r="Q369" s="281"/>
      <c r="R369" s="281">
        <v>33.18</v>
      </c>
      <c r="S369" s="281"/>
      <c r="T369" s="281"/>
      <c r="U369" s="281"/>
      <c r="V369" s="281"/>
      <c r="W369" s="281"/>
      <c r="X369" s="281"/>
      <c r="Y369" s="281">
        <v>7.57</v>
      </c>
      <c r="Z369" s="281"/>
      <c r="AA369" s="281"/>
      <c r="AB369" s="281"/>
      <c r="AC369" s="281"/>
      <c r="AD369" s="281"/>
      <c r="AE369" s="281"/>
      <c r="AF369" s="281">
        <v>24.82</v>
      </c>
      <c r="AG369" s="281"/>
      <c r="AH369" s="281"/>
      <c r="AI369" s="281"/>
      <c r="AJ369" s="281"/>
      <c r="AK369" s="281"/>
      <c r="AL369" s="281"/>
      <c r="AM369" s="281">
        <v>5.37</v>
      </c>
      <c r="AN369" s="281"/>
      <c r="AO369" s="281"/>
      <c r="AP369" s="281"/>
      <c r="AQ369" s="281"/>
      <c r="AR369" s="281"/>
      <c r="AS369" s="281"/>
      <c r="AT369" s="281"/>
      <c r="EH369" s="93" t="s">
        <v>120</v>
      </c>
      <c r="EI369" s="93">
        <f>+D369</f>
        <v>18.010000000000002</v>
      </c>
    </row>
    <row r="370" spans="4:139" ht="14.25" customHeight="1" x14ac:dyDescent="0.35">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281"/>
      <c r="AE370" s="281"/>
      <c r="AF370" s="281"/>
      <c r="AG370" s="281"/>
      <c r="AH370" s="281"/>
      <c r="AI370" s="281"/>
      <c r="AJ370" s="281"/>
      <c r="AK370" s="281"/>
      <c r="AL370" s="281"/>
      <c r="AM370" s="281"/>
      <c r="AN370" s="281"/>
      <c r="AO370" s="281"/>
      <c r="AP370" s="281"/>
      <c r="AQ370" s="281"/>
      <c r="AR370" s="281"/>
      <c r="AS370" s="281"/>
      <c r="AT370" s="281"/>
      <c r="EH370" s="93" t="s">
        <v>121</v>
      </c>
      <c r="EI370" s="93">
        <f>+R369</f>
        <v>33.18</v>
      </c>
    </row>
    <row r="371" spans="4:139" ht="14.25" customHeight="1" x14ac:dyDescent="0.35">
      <c r="D371" s="290" t="s">
        <v>222</v>
      </c>
      <c r="E371" s="290"/>
      <c r="F371" s="290"/>
      <c r="G371" s="290"/>
      <c r="H371" s="290"/>
      <c r="I371" s="290"/>
      <c r="J371" s="290"/>
      <c r="K371" s="290"/>
      <c r="L371" s="290"/>
      <c r="M371" s="290"/>
      <c r="N371" s="290"/>
      <c r="O371" s="290"/>
      <c r="P371" s="290"/>
      <c r="Q371" s="290"/>
      <c r="R371" s="290"/>
      <c r="S371" s="290"/>
      <c r="T371" s="290"/>
      <c r="U371" s="290"/>
      <c r="V371" s="290"/>
      <c r="W371" s="290"/>
      <c r="X371" s="290"/>
      <c r="Y371" s="290"/>
      <c r="Z371" s="290"/>
      <c r="AA371" s="290"/>
      <c r="AB371" s="290"/>
      <c r="AC371" s="290"/>
      <c r="AD371" s="290"/>
      <c r="AE371" s="290"/>
      <c r="AF371" s="290"/>
      <c r="AG371" s="290"/>
      <c r="AH371" s="290"/>
      <c r="AI371" s="290"/>
      <c r="AJ371" s="290"/>
      <c r="AK371" s="290"/>
      <c r="AL371" s="290"/>
      <c r="AM371" s="290"/>
      <c r="AN371" s="290"/>
      <c r="AO371" s="290"/>
      <c r="AP371" s="290"/>
      <c r="AQ371" s="290"/>
      <c r="AR371" s="290"/>
      <c r="AS371" s="290"/>
      <c r="AT371" s="290"/>
      <c r="EH371" s="93" t="s">
        <v>122</v>
      </c>
      <c r="EI371" s="93">
        <f>+AF369</f>
        <v>24.82</v>
      </c>
    </row>
    <row r="372" spans="4:139" ht="14.25" customHeight="1" x14ac:dyDescent="0.35"/>
    <row r="373" spans="4:139" ht="14.25" customHeight="1" x14ac:dyDescent="0.35">
      <c r="D373" s="219" t="s">
        <v>223</v>
      </c>
      <c r="E373" s="219"/>
      <c r="F373" s="219"/>
      <c r="G373" s="219"/>
      <c r="H373" s="219"/>
      <c r="I373" s="219"/>
      <c r="J373" s="219"/>
      <c r="K373" s="219"/>
      <c r="L373" s="219"/>
      <c r="M373" s="219"/>
      <c r="N373" s="219"/>
      <c r="O373" s="219"/>
      <c r="P373" s="219"/>
      <c r="Q373" s="219"/>
      <c r="R373" s="219"/>
      <c r="S373" s="219"/>
      <c r="T373" s="219"/>
      <c r="U373" s="219"/>
      <c r="V373" s="219"/>
      <c r="W373" s="219"/>
      <c r="X373" s="219"/>
      <c r="Y373" s="219"/>
      <c r="Z373" s="219"/>
      <c r="AA373" s="219"/>
      <c r="AB373" s="219"/>
      <c r="AC373" s="219"/>
      <c r="AD373" s="219"/>
      <c r="AE373" s="219"/>
      <c r="AF373" s="219"/>
      <c r="AG373" s="219"/>
      <c r="AH373" s="219"/>
      <c r="AI373" s="219"/>
      <c r="AJ373" s="219"/>
      <c r="AK373" s="219"/>
      <c r="AL373" s="219"/>
      <c r="AM373" s="219"/>
      <c r="AN373" s="219"/>
      <c r="AO373" s="219"/>
      <c r="AP373" s="219"/>
      <c r="AQ373" s="219"/>
      <c r="AR373" s="219"/>
      <c r="AS373" s="219"/>
      <c r="AT373" s="219"/>
    </row>
    <row r="374" spans="4:139" ht="14.25" customHeight="1" x14ac:dyDescent="0.35">
      <c r="D374" s="219"/>
      <c r="E374" s="219"/>
      <c r="F374" s="219"/>
      <c r="G374" s="219"/>
      <c r="H374" s="219"/>
      <c r="I374" s="219"/>
      <c r="J374" s="219"/>
      <c r="K374" s="219"/>
      <c r="L374" s="219"/>
      <c r="M374" s="219"/>
      <c r="N374" s="219"/>
      <c r="O374" s="219"/>
      <c r="P374" s="219"/>
      <c r="Q374" s="219"/>
      <c r="R374" s="219"/>
      <c r="S374" s="219"/>
      <c r="T374" s="219"/>
      <c r="U374" s="219"/>
      <c r="V374" s="219"/>
      <c r="W374" s="219"/>
      <c r="X374" s="219"/>
      <c r="Y374" s="219"/>
      <c r="Z374" s="219"/>
      <c r="AA374" s="219"/>
      <c r="AB374" s="219"/>
      <c r="AC374" s="219"/>
      <c r="AD374" s="219"/>
      <c r="AE374" s="219"/>
      <c r="AF374" s="219"/>
      <c r="AG374" s="219"/>
      <c r="AH374" s="219"/>
      <c r="AI374" s="219"/>
      <c r="AJ374" s="219"/>
      <c r="AK374" s="219"/>
      <c r="AL374" s="219"/>
      <c r="AM374" s="219"/>
      <c r="AN374" s="219"/>
      <c r="AO374" s="219"/>
      <c r="AP374" s="219"/>
      <c r="AQ374" s="219"/>
      <c r="AR374" s="219"/>
      <c r="AS374" s="219"/>
      <c r="AT374" s="219"/>
    </row>
    <row r="375" spans="4:139" ht="14.25" customHeight="1" x14ac:dyDescent="0.35">
      <c r="D375" s="256" t="s">
        <v>224</v>
      </c>
      <c r="E375" s="256"/>
      <c r="F375" s="256"/>
      <c r="G375" s="256"/>
      <c r="H375" s="256"/>
      <c r="I375" s="256"/>
      <c r="J375" s="256"/>
      <c r="K375" s="256"/>
      <c r="L375" s="256"/>
      <c r="M375" s="256"/>
      <c r="N375" s="256"/>
      <c r="O375" s="256"/>
      <c r="P375" s="256"/>
      <c r="Q375" s="256"/>
      <c r="R375" s="256"/>
      <c r="S375" s="256"/>
      <c r="T375" s="256"/>
      <c r="U375" s="256"/>
      <c r="V375" s="256"/>
      <c r="W375" s="256" t="s">
        <v>120</v>
      </c>
      <c r="X375" s="256"/>
      <c r="Y375" s="256"/>
      <c r="Z375" s="256"/>
      <c r="AA375" s="256"/>
      <c r="AB375" s="256"/>
      <c r="AC375" s="256"/>
      <c r="AD375" s="256"/>
      <c r="AE375" s="256" t="s">
        <v>121</v>
      </c>
      <c r="AF375" s="256"/>
      <c r="AG375" s="256"/>
      <c r="AH375" s="256"/>
      <c r="AI375" s="256"/>
      <c r="AJ375" s="256"/>
      <c r="AK375" s="256"/>
      <c r="AL375" s="256"/>
      <c r="AM375" s="256" t="s">
        <v>122</v>
      </c>
      <c r="AN375" s="256"/>
      <c r="AO375" s="256"/>
      <c r="AP375" s="256"/>
      <c r="AQ375" s="256"/>
      <c r="AR375" s="256"/>
      <c r="AS375" s="256"/>
      <c r="AT375" s="256"/>
    </row>
    <row r="376" spans="4:139" ht="14.25" customHeight="1" x14ac:dyDescent="0.35">
      <c r="D376" s="256"/>
      <c r="E376" s="256"/>
      <c r="F376" s="256"/>
      <c r="G376" s="256"/>
      <c r="H376" s="256"/>
      <c r="I376" s="256"/>
      <c r="J376" s="256"/>
      <c r="K376" s="256"/>
      <c r="L376" s="256"/>
      <c r="M376" s="256"/>
      <c r="N376" s="256"/>
      <c r="O376" s="256"/>
      <c r="P376" s="256"/>
      <c r="Q376" s="256"/>
      <c r="R376" s="256"/>
      <c r="S376" s="256"/>
      <c r="T376" s="256"/>
      <c r="U376" s="256"/>
      <c r="V376" s="256"/>
      <c r="W376" s="256"/>
      <c r="X376" s="256"/>
      <c r="Y376" s="256"/>
      <c r="Z376" s="256"/>
      <c r="AA376" s="256"/>
      <c r="AB376" s="256"/>
      <c r="AC376" s="256"/>
      <c r="AD376" s="256"/>
      <c r="AE376" s="256"/>
      <c r="AF376" s="256"/>
      <c r="AG376" s="256"/>
      <c r="AH376" s="256"/>
      <c r="AI376" s="256"/>
      <c r="AJ376" s="256"/>
      <c r="AK376" s="256"/>
      <c r="AL376" s="256"/>
      <c r="AM376" s="256"/>
      <c r="AN376" s="256"/>
      <c r="AO376" s="256"/>
      <c r="AP376" s="256"/>
      <c r="AQ376" s="256"/>
      <c r="AR376" s="256"/>
      <c r="AS376" s="256"/>
      <c r="AT376" s="256"/>
    </row>
    <row r="377" spans="4:139" ht="14.25" customHeight="1" x14ac:dyDescent="0.35">
      <c r="D377" s="296" t="s">
        <v>225</v>
      </c>
      <c r="E377" s="296"/>
      <c r="F377" s="296"/>
      <c r="G377" s="296"/>
      <c r="H377" s="296"/>
      <c r="I377" s="296"/>
      <c r="J377" s="296"/>
      <c r="K377" s="296"/>
      <c r="L377" s="296"/>
      <c r="M377" s="296"/>
      <c r="N377" s="296"/>
      <c r="O377" s="296"/>
      <c r="P377" s="296"/>
      <c r="Q377" s="296"/>
      <c r="R377" s="296"/>
      <c r="S377" s="296"/>
      <c r="T377" s="296"/>
      <c r="U377" s="296"/>
      <c r="V377" s="296"/>
      <c r="W377" s="212">
        <v>2.74</v>
      </c>
      <c r="X377" s="213"/>
      <c r="Y377" s="213"/>
      <c r="Z377" s="213"/>
      <c r="AA377" s="213"/>
      <c r="AB377" s="213"/>
      <c r="AC377" s="213"/>
      <c r="AD377" s="214"/>
      <c r="AE377" s="212">
        <v>4.2149999999999999</v>
      </c>
      <c r="AF377" s="213"/>
      <c r="AG377" s="213"/>
      <c r="AH377" s="213"/>
      <c r="AI377" s="213"/>
      <c r="AJ377" s="213"/>
      <c r="AK377" s="213"/>
      <c r="AL377" s="214"/>
      <c r="AM377" s="212">
        <v>3.4</v>
      </c>
      <c r="AN377" s="213"/>
      <c r="AO377" s="213"/>
      <c r="AP377" s="213"/>
      <c r="AQ377" s="213"/>
      <c r="AR377" s="213"/>
      <c r="AS377" s="213"/>
      <c r="AT377" s="214"/>
    </row>
    <row r="378" spans="4:139" ht="14.25" customHeight="1" x14ac:dyDescent="0.35">
      <c r="D378" s="296" t="s">
        <v>226</v>
      </c>
      <c r="E378" s="296"/>
      <c r="F378" s="296"/>
      <c r="G378" s="296"/>
      <c r="H378" s="296"/>
      <c r="I378" s="296"/>
      <c r="J378" s="296"/>
      <c r="K378" s="296"/>
      <c r="L378" s="296"/>
      <c r="M378" s="296"/>
      <c r="N378" s="296"/>
      <c r="O378" s="296"/>
      <c r="P378" s="296"/>
      <c r="Q378" s="296"/>
      <c r="R378" s="296"/>
      <c r="S378" s="296"/>
      <c r="T378" s="296"/>
      <c r="U378" s="296"/>
      <c r="V378" s="296"/>
      <c r="W378" s="212">
        <v>0.87</v>
      </c>
      <c r="X378" s="213"/>
      <c r="Y378" s="213"/>
      <c r="Z378" s="213"/>
      <c r="AA378" s="213"/>
      <c r="AB378" s="213"/>
      <c r="AC378" s="213"/>
      <c r="AD378" s="214"/>
      <c r="AE378" s="212">
        <v>0.91</v>
      </c>
      <c r="AF378" s="213"/>
      <c r="AG378" s="213"/>
      <c r="AH378" s="213"/>
      <c r="AI378" s="213"/>
      <c r="AJ378" s="213"/>
      <c r="AK378" s="213"/>
      <c r="AL378" s="214"/>
      <c r="AM378" s="212">
        <v>0.89</v>
      </c>
      <c r="AN378" s="213"/>
      <c r="AO378" s="213"/>
      <c r="AP378" s="213"/>
      <c r="AQ378" s="213"/>
      <c r="AR378" s="213"/>
      <c r="AS378" s="213"/>
      <c r="AT378" s="214"/>
    </row>
    <row r="379" spans="4:139" ht="14.25" customHeight="1" x14ac:dyDescent="0.35">
      <c r="D379" s="296" t="s">
        <v>227</v>
      </c>
      <c r="E379" s="296"/>
      <c r="F379" s="296"/>
      <c r="G379" s="296"/>
      <c r="H379" s="296"/>
      <c r="I379" s="296"/>
      <c r="J379" s="296"/>
      <c r="K379" s="296"/>
      <c r="L379" s="296"/>
      <c r="M379" s="296"/>
      <c r="N379" s="296"/>
      <c r="O379" s="296"/>
      <c r="P379" s="296"/>
      <c r="Q379" s="296"/>
      <c r="R379" s="296"/>
      <c r="S379" s="296"/>
      <c r="T379" s="296"/>
      <c r="U379" s="296"/>
      <c r="V379" s="296"/>
      <c r="W379" s="212">
        <v>0.47</v>
      </c>
      <c r="X379" s="213"/>
      <c r="Y379" s="213"/>
      <c r="Z379" s="213"/>
      <c r="AA379" s="213"/>
      <c r="AB379" s="213"/>
      <c r="AC379" s="213"/>
      <c r="AD379" s="214"/>
      <c r="AE379" s="212">
        <v>0.74099999999999999</v>
      </c>
      <c r="AF379" s="213"/>
      <c r="AG379" s="213"/>
      <c r="AH379" s="213"/>
      <c r="AI379" s="213"/>
      <c r="AJ379" s="213"/>
      <c r="AK379" s="213"/>
      <c r="AL379" s="214"/>
      <c r="AM379" s="212">
        <v>0.59</v>
      </c>
      <c r="AN379" s="213"/>
      <c r="AO379" s="213"/>
      <c r="AP379" s="213"/>
      <c r="AQ379" s="213"/>
      <c r="AR379" s="213"/>
      <c r="AS379" s="213"/>
      <c r="AT379" s="214"/>
    </row>
    <row r="380" spans="4:139" ht="14.25" customHeight="1" x14ac:dyDescent="0.35">
      <c r="D380" s="296" t="s">
        <v>228</v>
      </c>
      <c r="E380" s="296"/>
      <c r="F380" s="296"/>
      <c r="G380" s="296"/>
      <c r="H380" s="296"/>
      <c r="I380" s="296"/>
      <c r="J380" s="296"/>
      <c r="K380" s="296"/>
      <c r="L380" s="296"/>
      <c r="M380" s="296"/>
      <c r="N380" s="296"/>
      <c r="O380" s="296"/>
      <c r="P380" s="296"/>
      <c r="Q380" s="296"/>
      <c r="R380" s="296"/>
      <c r="S380" s="296"/>
      <c r="T380" s="296"/>
      <c r="U380" s="296"/>
      <c r="V380" s="296"/>
      <c r="W380" s="212">
        <v>4.59</v>
      </c>
      <c r="X380" s="213"/>
      <c r="Y380" s="213"/>
      <c r="Z380" s="213"/>
      <c r="AA380" s="213"/>
      <c r="AB380" s="213"/>
      <c r="AC380" s="213"/>
      <c r="AD380" s="214"/>
      <c r="AE380" s="212">
        <v>7.23</v>
      </c>
      <c r="AF380" s="213"/>
      <c r="AG380" s="213"/>
      <c r="AH380" s="213"/>
      <c r="AI380" s="213"/>
      <c r="AJ380" s="213"/>
      <c r="AK380" s="213"/>
      <c r="AL380" s="214"/>
      <c r="AM380" s="212">
        <v>5.77</v>
      </c>
      <c r="AN380" s="213"/>
      <c r="AO380" s="213"/>
      <c r="AP380" s="213"/>
      <c r="AQ380" s="213"/>
      <c r="AR380" s="213"/>
      <c r="AS380" s="213"/>
      <c r="AT380" s="214"/>
      <c r="AV380" s="3"/>
    </row>
    <row r="381" spans="4:139" ht="14.25" customHeight="1" x14ac:dyDescent="0.35">
      <c r="D381" s="296" t="s">
        <v>229</v>
      </c>
      <c r="E381" s="296"/>
      <c r="F381" s="296"/>
      <c r="G381" s="296"/>
      <c r="H381" s="296"/>
      <c r="I381" s="296"/>
      <c r="J381" s="296"/>
      <c r="K381" s="296"/>
      <c r="L381" s="296"/>
      <c r="M381" s="296"/>
      <c r="N381" s="296"/>
      <c r="O381" s="296"/>
      <c r="P381" s="296"/>
      <c r="Q381" s="296"/>
      <c r="R381" s="296"/>
      <c r="S381" s="296"/>
      <c r="T381" s="296"/>
      <c r="U381" s="296"/>
      <c r="V381" s="296"/>
      <c r="W381" s="212">
        <v>3.37</v>
      </c>
      <c r="X381" s="213"/>
      <c r="Y381" s="213"/>
      <c r="Z381" s="213"/>
      <c r="AA381" s="213"/>
      <c r="AB381" s="213"/>
      <c r="AC381" s="213"/>
      <c r="AD381" s="214"/>
      <c r="AE381" s="212">
        <v>9.07</v>
      </c>
      <c r="AF381" s="213"/>
      <c r="AG381" s="213"/>
      <c r="AH381" s="213"/>
      <c r="AI381" s="213"/>
      <c r="AJ381" s="213"/>
      <c r="AK381" s="213"/>
      <c r="AL381" s="214"/>
      <c r="AM381" s="212">
        <v>5.93</v>
      </c>
      <c r="AN381" s="213"/>
      <c r="AO381" s="213"/>
      <c r="AP381" s="213"/>
      <c r="AQ381" s="213"/>
      <c r="AR381" s="213"/>
      <c r="AS381" s="213"/>
      <c r="AT381" s="214"/>
    </row>
    <row r="382" spans="4:139" ht="14.25" customHeight="1" x14ac:dyDescent="0.35">
      <c r="D382" s="296" t="s">
        <v>230</v>
      </c>
      <c r="E382" s="296"/>
      <c r="F382" s="296"/>
      <c r="G382" s="296"/>
      <c r="H382" s="296"/>
      <c r="I382" s="296"/>
      <c r="J382" s="296"/>
      <c r="K382" s="296"/>
      <c r="L382" s="296"/>
      <c r="M382" s="296"/>
      <c r="N382" s="296"/>
      <c r="O382" s="296"/>
      <c r="P382" s="296"/>
      <c r="Q382" s="296"/>
      <c r="R382" s="296"/>
      <c r="S382" s="296"/>
      <c r="T382" s="296"/>
      <c r="U382" s="296"/>
      <c r="V382" s="296"/>
      <c r="W382" s="212">
        <v>11.44</v>
      </c>
      <c r="X382" s="213"/>
      <c r="Y382" s="213"/>
      <c r="Z382" s="213"/>
      <c r="AA382" s="213"/>
      <c r="AB382" s="213"/>
      <c r="AC382" s="213"/>
      <c r="AD382" s="214"/>
      <c r="AE382" s="403">
        <v>19.670000000000002</v>
      </c>
      <c r="AF382" s="404"/>
      <c r="AG382" s="404"/>
      <c r="AH382" s="404"/>
      <c r="AI382" s="404"/>
      <c r="AJ382" s="404"/>
      <c r="AK382" s="404"/>
      <c r="AL382" s="405"/>
      <c r="AM382" s="212">
        <v>15.13</v>
      </c>
      <c r="AN382" s="213"/>
      <c r="AO382" s="213"/>
      <c r="AP382" s="213"/>
      <c r="AQ382" s="213"/>
      <c r="AR382" s="213"/>
      <c r="AS382" s="213"/>
      <c r="AT382" s="214"/>
    </row>
    <row r="383" spans="4:139" ht="14.25" customHeight="1" x14ac:dyDescent="0.35">
      <c r="D383" s="290" t="s">
        <v>222</v>
      </c>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90"/>
      <c r="AO383" s="290"/>
      <c r="AP383" s="290"/>
      <c r="AQ383" s="290"/>
      <c r="AR383" s="290"/>
      <c r="AS383" s="290"/>
      <c r="AT383" s="290"/>
      <c r="AV383" s="407" t="s">
        <v>222</v>
      </c>
      <c r="AW383" s="407"/>
      <c r="AX383" s="407"/>
      <c r="AY383" s="407"/>
      <c r="AZ383" s="407"/>
      <c r="BA383" s="407"/>
      <c r="BB383" s="407"/>
      <c r="BC383" s="407"/>
      <c r="BD383" s="407"/>
      <c r="BE383" s="407"/>
      <c r="BF383" s="407"/>
      <c r="BG383" s="407"/>
      <c r="BH383" s="407"/>
      <c r="BI383" s="407"/>
      <c r="BJ383" s="407"/>
      <c r="BK383" s="407"/>
      <c r="BL383" s="407"/>
      <c r="BM383" s="407"/>
      <c r="BN383" s="407"/>
      <c r="BO383" s="407"/>
      <c r="BP383" s="407"/>
      <c r="BQ383" s="407"/>
      <c r="BR383" s="407"/>
      <c r="BS383" s="407"/>
    </row>
    <row r="384" spans="4:139" ht="14.25" customHeight="1" x14ac:dyDescent="0.35"/>
    <row r="385" spans="4:94" ht="14.25" customHeight="1" x14ac:dyDescent="0.35">
      <c r="D385" s="255" t="s">
        <v>995</v>
      </c>
      <c r="E385" s="255"/>
      <c r="F385" s="255"/>
      <c r="G385" s="255"/>
      <c r="H385" s="255"/>
      <c r="I385" s="255"/>
      <c r="J385" s="255"/>
      <c r="K385" s="255"/>
      <c r="L385" s="255"/>
      <c r="M385" s="255"/>
      <c r="N385" s="255"/>
      <c r="O385" s="255"/>
      <c r="P385" s="255"/>
      <c r="Q385" s="255"/>
      <c r="R385" s="255"/>
      <c r="S385" s="255"/>
      <c r="T385" s="255"/>
      <c r="U385" s="255"/>
      <c r="V385" s="255"/>
      <c r="W385" s="255"/>
      <c r="X385" s="255"/>
      <c r="Y385" s="255"/>
      <c r="Z385" s="255"/>
      <c r="AA385" s="255"/>
      <c r="AB385" s="255"/>
      <c r="AC385" s="255"/>
      <c r="AD385" s="255"/>
      <c r="AE385" s="255"/>
      <c r="AF385" s="255"/>
      <c r="AG385" s="255"/>
      <c r="AH385" s="255"/>
      <c r="AI385" s="255"/>
      <c r="AJ385" s="255"/>
      <c r="AK385" s="255"/>
      <c r="AL385" s="255"/>
      <c r="AM385" s="255"/>
      <c r="AN385" s="255"/>
      <c r="AO385" s="255"/>
      <c r="AP385" s="255"/>
      <c r="AQ385" s="255"/>
      <c r="AR385" s="255"/>
      <c r="AS385" s="255"/>
      <c r="AT385" s="255"/>
      <c r="AU385" s="255"/>
      <c r="AV385" s="255"/>
      <c r="AW385" s="255"/>
      <c r="AX385" s="255"/>
      <c r="AY385" s="255"/>
      <c r="AZ385" s="255"/>
      <c r="BA385" s="255"/>
      <c r="BB385" s="255"/>
      <c r="BC385" s="255"/>
      <c r="BD385" s="255"/>
      <c r="BE385" s="255"/>
      <c r="BF385" s="255"/>
      <c r="BG385" s="255"/>
      <c r="BH385" s="255"/>
      <c r="BI385" s="255"/>
      <c r="BJ385" s="255"/>
      <c r="BK385" s="255"/>
      <c r="BL385" s="255"/>
      <c r="BM385" s="255"/>
      <c r="BN385" s="255"/>
      <c r="BO385" s="255"/>
      <c r="BP385" s="255"/>
      <c r="BQ385" s="255"/>
      <c r="BR385" s="255"/>
      <c r="BS385" s="255"/>
      <c r="BT385" s="255"/>
      <c r="BU385" s="255"/>
      <c r="BV385" s="255"/>
      <c r="BW385" s="255"/>
      <c r="BX385" s="255"/>
      <c r="BY385" s="255"/>
      <c r="BZ385" s="255"/>
      <c r="CA385" s="255"/>
      <c r="CB385" s="255"/>
      <c r="CC385" s="255"/>
      <c r="CD385" s="255"/>
      <c r="CE385" s="255"/>
      <c r="CF385" s="255"/>
      <c r="CG385" s="255"/>
      <c r="CH385" s="255"/>
      <c r="CI385" s="255"/>
      <c r="CJ385" s="255"/>
      <c r="CK385" s="255"/>
      <c r="CL385" s="255"/>
      <c r="CM385" s="255"/>
      <c r="CN385" s="255"/>
    </row>
    <row r="386" spans="4:94" ht="14.25" customHeight="1" x14ac:dyDescent="0.35">
      <c r="D386" s="255"/>
      <c r="E386" s="255"/>
      <c r="F386" s="255"/>
      <c r="G386" s="255"/>
      <c r="H386" s="255"/>
      <c r="I386" s="255"/>
      <c r="J386" s="255"/>
      <c r="K386" s="255"/>
      <c r="L386" s="255"/>
      <c r="M386" s="255"/>
      <c r="N386" s="255"/>
      <c r="O386" s="255"/>
      <c r="P386" s="255"/>
      <c r="Q386" s="255"/>
      <c r="R386" s="255"/>
      <c r="S386" s="255"/>
      <c r="T386" s="255"/>
      <c r="U386" s="255"/>
      <c r="V386" s="255"/>
      <c r="W386" s="255"/>
      <c r="X386" s="255"/>
      <c r="Y386" s="255"/>
      <c r="Z386" s="255"/>
      <c r="AA386" s="255"/>
      <c r="AB386" s="255"/>
      <c r="AC386" s="255"/>
      <c r="AD386" s="255"/>
      <c r="AE386" s="255"/>
      <c r="AF386" s="255"/>
      <c r="AG386" s="255"/>
      <c r="AH386" s="255"/>
      <c r="AI386" s="255"/>
      <c r="AJ386" s="255"/>
      <c r="AK386" s="255"/>
      <c r="AL386" s="255"/>
      <c r="AM386" s="255"/>
      <c r="AN386" s="255"/>
      <c r="AO386" s="255"/>
      <c r="AP386" s="255"/>
      <c r="AQ386" s="255"/>
      <c r="AR386" s="255"/>
      <c r="AS386" s="255"/>
      <c r="AT386" s="255"/>
      <c r="AU386" s="255"/>
      <c r="AV386" s="255"/>
      <c r="AW386" s="255"/>
      <c r="AX386" s="255"/>
      <c r="AY386" s="255"/>
      <c r="AZ386" s="255"/>
      <c r="BA386" s="255"/>
      <c r="BB386" s="255"/>
      <c r="BC386" s="255"/>
      <c r="BD386" s="255"/>
      <c r="BE386" s="255"/>
      <c r="BF386" s="255"/>
      <c r="BG386" s="255"/>
      <c r="BH386" s="255"/>
      <c r="BI386" s="255"/>
      <c r="BJ386" s="255"/>
      <c r="BK386" s="255"/>
      <c r="BL386" s="255"/>
      <c r="BM386" s="255"/>
      <c r="BN386" s="255"/>
      <c r="BO386" s="255"/>
      <c r="BP386" s="255"/>
      <c r="BQ386" s="255"/>
      <c r="BR386" s="255"/>
      <c r="BS386" s="255"/>
      <c r="BT386" s="255"/>
      <c r="BU386" s="255"/>
      <c r="BV386" s="255"/>
      <c r="BW386" s="255"/>
      <c r="BX386" s="255"/>
      <c r="BY386" s="255"/>
      <c r="BZ386" s="255"/>
      <c r="CA386" s="255"/>
      <c r="CB386" s="255"/>
      <c r="CC386" s="255"/>
      <c r="CD386" s="255"/>
      <c r="CE386" s="255"/>
      <c r="CF386" s="255"/>
      <c r="CG386" s="255"/>
      <c r="CH386" s="255"/>
      <c r="CI386" s="255"/>
      <c r="CJ386" s="255"/>
      <c r="CK386" s="255"/>
      <c r="CL386" s="255"/>
      <c r="CM386" s="255"/>
      <c r="CN386" s="255"/>
    </row>
    <row r="387" spans="4:94" ht="14.25" customHeight="1" x14ac:dyDescent="0.35">
      <c r="CD387" s="2"/>
      <c r="CE387" s="2"/>
      <c r="CF387" s="2"/>
      <c r="CG387" s="2"/>
      <c r="CH387" s="2"/>
      <c r="CI387" s="2"/>
      <c r="CJ387" s="2"/>
      <c r="CK387" s="2"/>
      <c r="CL387" s="2"/>
      <c r="CM387" s="2"/>
      <c r="CN387" s="2"/>
      <c r="CO387" s="123"/>
      <c r="CP387" s="101"/>
    </row>
    <row r="388" spans="4:94" ht="14.25" customHeight="1" x14ac:dyDescent="0.35">
      <c r="D388" s="301" t="s">
        <v>217</v>
      </c>
      <c r="E388" s="301"/>
      <c r="F388" s="301"/>
      <c r="G388" s="301"/>
      <c r="H388" s="301"/>
      <c r="I388" s="301"/>
      <c r="J388" s="301"/>
      <c r="K388" s="301"/>
      <c r="L388" s="301"/>
      <c r="M388" s="301"/>
      <c r="N388" s="301"/>
      <c r="O388" s="301"/>
      <c r="P388" s="301"/>
      <c r="Q388" s="301"/>
      <c r="R388" s="301"/>
      <c r="S388" s="301"/>
      <c r="T388" s="301"/>
      <c r="U388" s="275" t="s">
        <v>861</v>
      </c>
      <c r="V388" s="275"/>
      <c r="W388" s="275"/>
      <c r="X388" s="275"/>
      <c r="Y388" s="275"/>
      <c r="Z388" s="275"/>
      <c r="AA388" s="275"/>
      <c r="AB388" s="275"/>
      <c r="AC388" s="275"/>
      <c r="AD388" s="275"/>
      <c r="AE388" s="275"/>
      <c r="AF388" s="275"/>
      <c r="AG388" s="275"/>
      <c r="AH388" s="275"/>
      <c r="AI388" s="275"/>
      <c r="AJ388" s="275"/>
      <c r="AK388" s="275"/>
      <c r="AL388" s="275"/>
      <c r="AM388" s="229" t="s">
        <v>860</v>
      </c>
      <c r="AN388" s="229"/>
      <c r="AO388" s="229"/>
      <c r="AP388" s="229"/>
      <c r="AQ388" s="229"/>
      <c r="AR388" s="229"/>
      <c r="AS388" s="229"/>
      <c r="AT388" s="229"/>
      <c r="AU388" s="229"/>
      <c r="AV388" s="229"/>
      <c r="AW388" s="229"/>
      <c r="AX388" s="229"/>
      <c r="AY388" s="229"/>
      <c r="AZ388" s="229"/>
      <c r="BA388" s="229"/>
      <c r="BB388" s="229"/>
      <c r="BC388" s="229"/>
      <c r="BD388" s="229"/>
      <c r="BE388" s="275" t="s">
        <v>108</v>
      </c>
      <c r="BF388" s="275"/>
      <c r="BG388" s="275"/>
      <c r="BH388" s="275"/>
      <c r="BI388" s="275"/>
      <c r="BJ388" s="275"/>
      <c r="BK388" s="275"/>
      <c r="BL388" s="275"/>
      <c r="BM388" s="275"/>
      <c r="BN388" s="275"/>
      <c r="BO388" s="275"/>
      <c r="BP388" s="275"/>
      <c r="BQ388" s="275"/>
      <c r="BR388" s="275"/>
      <c r="BS388" s="275"/>
      <c r="BT388" s="275"/>
      <c r="BU388" s="275"/>
      <c r="BV388" s="275"/>
      <c r="BW388" s="229" t="s">
        <v>218</v>
      </c>
      <c r="BX388" s="229"/>
      <c r="BY388" s="229"/>
      <c r="BZ388" s="229"/>
      <c r="CA388" s="229"/>
      <c r="CB388" s="229"/>
      <c r="CC388" s="229"/>
      <c r="CD388" s="229"/>
      <c r="CE388" s="229"/>
      <c r="CF388" s="229"/>
      <c r="CG388" s="229"/>
      <c r="CH388" s="229"/>
      <c r="CI388" s="229"/>
      <c r="CJ388" s="229"/>
      <c r="CK388" s="229"/>
      <c r="CL388" s="229"/>
      <c r="CM388" s="229"/>
      <c r="CN388" s="229"/>
    </row>
    <row r="389" spans="4:94" ht="14.25" customHeight="1" x14ac:dyDescent="0.35">
      <c r="D389" s="301"/>
      <c r="E389" s="301"/>
      <c r="F389" s="301"/>
      <c r="G389" s="301"/>
      <c r="H389" s="301"/>
      <c r="I389" s="301"/>
      <c r="J389" s="301"/>
      <c r="K389" s="301"/>
      <c r="L389" s="301"/>
      <c r="M389" s="301"/>
      <c r="N389" s="301"/>
      <c r="O389" s="301"/>
      <c r="P389" s="301"/>
      <c r="Q389" s="301"/>
      <c r="R389" s="301"/>
      <c r="S389" s="301"/>
      <c r="T389" s="301"/>
      <c r="U389" s="282" t="s">
        <v>862</v>
      </c>
      <c r="V389" s="283"/>
      <c r="W389" s="283"/>
      <c r="X389" s="283"/>
      <c r="Y389" s="283"/>
      <c r="Z389" s="284"/>
      <c r="AA389" s="277" t="s">
        <v>864</v>
      </c>
      <c r="AB389" s="278"/>
      <c r="AC389" s="278"/>
      <c r="AD389" s="278"/>
      <c r="AE389" s="278"/>
      <c r="AF389" s="279"/>
      <c r="AG389" s="277" t="s">
        <v>863</v>
      </c>
      <c r="AH389" s="278"/>
      <c r="AI389" s="278"/>
      <c r="AJ389" s="278"/>
      <c r="AK389" s="278"/>
      <c r="AL389" s="279"/>
      <c r="AM389" s="246" t="s">
        <v>862</v>
      </c>
      <c r="AN389" s="247"/>
      <c r="AO389" s="247"/>
      <c r="AP389" s="247"/>
      <c r="AQ389" s="247"/>
      <c r="AR389" s="248"/>
      <c r="AS389" s="229" t="s">
        <v>864</v>
      </c>
      <c r="AT389" s="229"/>
      <c r="AU389" s="229"/>
      <c r="AV389" s="229"/>
      <c r="AW389" s="229"/>
      <c r="AX389" s="229"/>
      <c r="AY389" s="277" t="s">
        <v>122</v>
      </c>
      <c r="AZ389" s="278"/>
      <c r="BA389" s="278"/>
      <c r="BB389" s="278"/>
      <c r="BC389" s="278"/>
      <c r="BD389" s="279"/>
      <c r="BE389" s="275" t="s">
        <v>122</v>
      </c>
      <c r="BF389" s="275"/>
      <c r="BG389" s="275"/>
      <c r="BH389" s="275"/>
      <c r="BI389" s="275"/>
      <c r="BJ389" s="275"/>
      <c r="BK389" s="275" t="s">
        <v>160</v>
      </c>
      <c r="BL389" s="275"/>
      <c r="BM389" s="275"/>
      <c r="BN389" s="275"/>
      <c r="BO389" s="275"/>
      <c r="BP389" s="275"/>
      <c r="BQ389" s="275" t="s">
        <v>161</v>
      </c>
      <c r="BR389" s="275"/>
      <c r="BS389" s="275"/>
      <c r="BT389" s="275"/>
      <c r="BU389" s="275"/>
      <c r="BV389" s="275"/>
      <c r="BW389" s="229" t="s">
        <v>122</v>
      </c>
      <c r="BX389" s="229"/>
      <c r="BY389" s="229"/>
      <c r="BZ389" s="229"/>
      <c r="CA389" s="229"/>
      <c r="CB389" s="229"/>
      <c r="CC389" s="229" t="s">
        <v>160</v>
      </c>
      <c r="CD389" s="229"/>
      <c r="CE389" s="229"/>
      <c r="CF389" s="229"/>
      <c r="CG389" s="229"/>
      <c r="CH389" s="229"/>
      <c r="CI389" s="275" t="s">
        <v>161</v>
      </c>
      <c r="CJ389" s="275"/>
      <c r="CK389" s="275"/>
      <c r="CL389" s="275"/>
      <c r="CM389" s="275"/>
      <c r="CN389" s="275"/>
    </row>
    <row r="390" spans="4:94" ht="14.25" customHeight="1" x14ac:dyDescent="0.35">
      <c r="D390" s="215" t="s">
        <v>771</v>
      </c>
      <c r="E390" s="215"/>
      <c r="F390" s="215"/>
      <c r="G390" s="215"/>
      <c r="H390" s="215"/>
      <c r="I390" s="215"/>
      <c r="J390" s="215"/>
      <c r="K390" s="215"/>
      <c r="L390" s="215"/>
      <c r="M390" s="215"/>
      <c r="N390" s="215"/>
      <c r="O390" s="215"/>
      <c r="P390" s="215"/>
      <c r="Q390" s="215"/>
      <c r="R390" s="215"/>
      <c r="S390" s="215"/>
      <c r="T390" s="215"/>
      <c r="U390" s="221">
        <v>1</v>
      </c>
      <c r="V390" s="221"/>
      <c r="W390" s="221"/>
      <c r="X390" s="221"/>
      <c r="Y390" s="221"/>
      <c r="Z390" s="221"/>
      <c r="AA390" s="221">
        <v>3</v>
      </c>
      <c r="AB390" s="221"/>
      <c r="AC390" s="221"/>
      <c r="AD390" s="221"/>
      <c r="AE390" s="221"/>
      <c r="AF390" s="221"/>
      <c r="AG390" s="272">
        <f>SUM(U390:AF390)</f>
        <v>4</v>
      </c>
      <c r="AH390" s="272"/>
      <c r="AI390" s="272"/>
      <c r="AJ390" s="272"/>
      <c r="AK390" s="272"/>
      <c r="AL390" s="272"/>
      <c r="AM390" s="212">
        <v>1</v>
      </c>
      <c r="AN390" s="213"/>
      <c r="AO390" s="213"/>
      <c r="AP390" s="213"/>
      <c r="AQ390" s="213"/>
      <c r="AR390" s="214"/>
      <c r="AS390" s="215">
        <v>0</v>
      </c>
      <c r="AT390" s="215"/>
      <c r="AU390" s="215"/>
      <c r="AV390" s="215"/>
      <c r="AW390" s="215"/>
      <c r="AX390" s="215"/>
      <c r="AY390" s="272">
        <f>SUM(AM390:AX390)</f>
        <v>1</v>
      </c>
      <c r="AZ390" s="272"/>
      <c r="BA390" s="272"/>
      <c r="BB390" s="272"/>
      <c r="BC390" s="272"/>
      <c r="BD390" s="272"/>
      <c r="BE390" s="221"/>
      <c r="BF390" s="221"/>
      <c r="BG390" s="221"/>
      <c r="BH390" s="221"/>
      <c r="BI390" s="221"/>
      <c r="BJ390" s="221"/>
      <c r="BK390" s="221"/>
      <c r="BL390" s="221"/>
      <c r="BM390" s="221"/>
      <c r="BN390" s="221"/>
      <c r="BO390" s="221"/>
      <c r="BP390" s="221"/>
      <c r="BQ390" s="276"/>
      <c r="BR390" s="276"/>
      <c r="BS390" s="276"/>
      <c r="BT390" s="276"/>
      <c r="BU390" s="276"/>
      <c r="BV390" s="276"/>
      <c r="BW390" s="215"/>
      <c r="BX390" s="215"/>
      <c r="BY390" s="215"/>
      <c r="BZ390" s="215"/>
      <c r="CA390" s="215"/>
      <c r="CB390" s="215"/>
      <c r="CC390" s="215"/>
      <c r="CD390" s="215"/>
      <c r="CE390" s="215"/>
      <c r="CF390" s="215"/>
      <c r="CG390" s="215"/>
      <c r="CH390" s="215"/>
      <c r="CI390" s="233"/>
      <c r="CJ390" s="233"/>
      <c r="CK390" s="233"/>
      <c r="CL390" s="233"/>
      <c r="CM390" s="233"/>
      <c r="CN390" s="233"/>
    </row>
    <row r="391" spans="4:94" ht="14.25" customHeight="1" x14ac:dyDescent="0.35">
      <c r="D391" s="212" t="s">
        <v>859</v>
      </c>
      <c r="E391" s="213"/>
      <c r="F391" s="213"/>
      <c r="G391" s="213"/>
      <c r="H391" s="213"/>
      <c r="I391" s="213"/>
      <c r="J391" s="213"/>
      <c r="K391" s="213"/>
      <c r="L391" s="213"/>
      <c r="M391" s="213"/>
      <c r="N391" s="213"/>
      <c r="O391" s="213"/>
      <c r="P391" s="213"/>
      <c r="Q391" s="213"/>
      <c r="R391" s="213"/>
      <c r="S391" s="213"/>
      <c r="T391" s="214"/>
      <c r="U391" s="269">
        <v>0</v>
      </c>
      <c r="V391" s="270"/>
      <c r="W391" s="270"/>
      <c r="X391" s="270"/>
      <c r="Y391" s="270"/>
      <c r="Z391" s="271"/>
      <c r="AA391" s="269">
        <v>2</v>
      </c>
      <c r="AB391" s="270"/>
      <c r="AC391" s="270"/>
      <c r="AD391" s="270"/>
      <c r="AE391" s="270"/>
      <c r="AF391" s="271"/>
      <c r="AG391" s="272">
        <f t="shared" ref="AG391:AG408" si="15">SUM(U391:AF391)</f>
        <v>2</v>
      </c>
      <c r="AH391" s="272"/>
      <c r="AI391" s="272"/>
      <c r="AJ391" s="272"/>
      <c r="AK391" s="272"/>
      <c r="AL391" s="272"/>
      <c r="AM391" s="212">
        <v>2</v>
      </c>
      <c r="AN391" s="213"/>
      <c r="AO391" s="213"/>
      <c r="AP391" s="213"/>
      <c r="AQ391" s="213"/>
      <c r="AR391" s="214"/>
      <c r="AS391" s="212">
        <v>1</v>
      </c>
      <c r="AT391" s="213"/>
      <c r="AU391" s="213"/>
      <c r="AV391" s="213"/>
      <c r="AW391" s="213"/>
      <c r="AX391" s="214"/>
      <c r="AY391" s="272">
        <f t="shared" ref="AY391:AY408" si="16">SUM(AM391:AX391)</f>
        <v>3</v>
      </c>
      <c r="AZ391" s="272"/>
      <c r="BA391" s="272"/>
      <c r="BB391" s="272"/>
      <c r="BC391" s="272"/>
      <c r="BD391" s="272"/>
      <c r="BE391" s="269"/>
      <c r="BF391" s="270"/>
      <c r="BG391" s="270"/>
      <c r="BH391" s="270"/>
      <c r="BI391" s="270"/>
      <c r="BJ391" s="271"/>
      <c r="BK391" s="269"/>
      <c r="BL391" s="270"/>
      <c r="BM391" s="270"/>
      <c r="BN391" s="270"/>
      <c r="BO391" s="270"/>
      <c r="BP391" s="271"/>
      <c r="BQ391" s="636"/>
      <c r="BR391" s="637"/>
      <c r="BS391" s="637"/>
      <c r="BT391" s="637"/>
      <c r="BU391" s="637"/>
      <c r="BV391" s="638"/>
      <c r="BW391" s="212"/>
      <c r="BX391" s="213"/>
      <c r="BY391" s="213"/>
      <c r="BZ391" s="213"/>
      <c r="CA391" s="213"/>
      <c r="CB391" s="214"/>
      <c r="CC391" s="212"/>
      <c r="CD391" s="213"/>
      <c r="CE391" s="213"/>
      <c r="CF391" s="213"/>
      <c r="CG391" s="213"/>
      <c r="CH391" s="214"/>
      <c r="CI391" s="234"/>
      <c r="CJ391" s="235"/>
      <c r="CK391" s="235"/>
      <c r="CL391" s="235"/>
      <c r="CM391" s="235"/>
      <c r="CN391" s="236"/>
    </row>
    <row r="392" spans="4:94" ht="14.25" customHeight="1" x14ac:dyDescent="0.35">
      <c r="D392" s="215" t="s">
        <v>770</v>
      </c>
      <c r="E392" s="215"/>
      <c r="F392" s="215"/>
      <c r="G392" s="215"/>
      <c r="H392" s="215"/>
      <c r="I392" s="215"/>
      <c r="J392" s="215"/>
      <c r="K392" s="215"/>
      <c r="L392" s="215"/>
      <c r="M392" s="215"/>
      <c r="N392" s="215"/>
      <c r="O392" s="215"/>
      <c r="P392" s="215"/>
      <c r="Q392" s="215"/>
      <c r="R392" s="215"/>
      <c r="S392" s="215"/>
      <c r="T392" s="215"/>
      <c r="U392" s="269">
        <v>4</v>
      </c>
      <c r="V392" s="270"/>
      <c r="W392" s="270"/>
      <c r="X392" s="270"/>
      <c r="Y392" s="270"/>
      <c r="Z392" s="271"/>
      <c r="AA392" s="221">
        <v>1</v>
      </c>
      <c r="AB392" s="221"/>
      <c r="AC392" s="221"/>
      <c r="AD392" s="221"/>
      <c r="AE392" s="221"/>
      <c r="AF392" s="221"/>
      <c r="AG392" s="272">
        <f t="shared" si="15"/>
        <v>5</v>
      </c>
      <c r="AH392" s="272"/>
      <c r="AI392" s="272"/>
      <c r="AJ392" s="272"/>
      <c r="AK392" s="272"/>
      <c r="AL392" s="272"/>
      <c r="AM392" s="212">
        <v>5</v>
      </c>
      <c r="AN392" s="213"/>
      <c r="AO392" s="213"/>
      <c r="AP392" s="213"/>
      <c r="AQ392" s="213"/>
      <c r="AR392" s="214"/>
      <c r="AS392" s="215">
        <v>4</v>
      </c>
      <c r="AT392" s="215"/>
      <c r="AU392" s="215"/>
      <c r="AV392" s="215"/>
      <c r="AW392" s="215"/>
      <c r="AX392" s="215"/>
      <c r="AY392" s="272">
        <f t="shared" si="16"/>
        <v>9</v>
      </c>
      <c r="AZ392" s="272"/>
      <c r="BA392" s="272"/>
      <c r="BB392" s="272"/>
      <c r="BC392" s="272"/>
      <c r="BD392" s="272"/>
      <c r="BE392" s="221"/>
      <c r="BF392" s="221"/>
      <c r="BG392" s="221"/>
      <c r="BH392" s="221"/>
      <c r="BI392" s="221"/>
      <c r="BJ392" s="221"/>
      <c r="BK392" s="221"/>
      <c r="BL392" s="221"/>
      <c r="BM392" s="221"/>
      <c r="BN392" s="221"/>
      <c r="BO392" s="221"/>
      <c r="BP392" s="221"/>
      <c r="BQ392" s="276"/>
      <c r="BR392" s="276"/>
      <c r="BS392" s="276"/>
      <c r="BT392" s="276"/>
      <c r="BU392" s="276"/>
      <c r="BV392" s="276"/>
      <c r="BW392" s="215"/>
      <c r="BX392" s="215"/>
      <c r="BY392" s="215"/>
      <c r="BZ392" s="215"/>
      <c r="CA392" s="215"/>
      <c r="CB392" s="215"/>
      <c r="CC392" s="215"/>
      <c r="CD392" s="215"/>
      <c r="CE392" s="215"/>
      <c r="CF392" s="215"/>
      <c r="CG392" s="215"/>
      <c r="CH392" s="215"/>
      <c r="CI392" s="233"/>
      <c r="CJ392" s="233"/>
      <c r="CK392" s="233"/>
      <c r="CL392" s="233"/>
      <c r="CM392" s="233"/>
      <c r="CN392" s="233"/>
    </row>
    <row r="393" spans="4:94" ht="14.25" customHeight="1" x14ac:dyDescent="0.35">
      <c r="D393" s="215" t="s">
        <v>769</v>
      </c>
      <c r="E393" s="215"/>
      <c r="F393" s="215"/>
      <c r="G393" s="215"/>
      <c r="H393" s="215"/>
      <c r="I393" s="215"/>
      <c r="J393" s="215"/>
      <c r="K393" s="215"/>
      <c r="L393" s="215"/>
      <c r="M393" s="215"/>
      <c r="N393" s="215"/>
      <c r="O393" s="215"/>
      <c r="P393" s="215"/>
      <c r="Q393" s="215"/>
      <c r="R393" s="215"/>
      <c r="S393" s="215"/>
      <c r="T393" s="215"/>
      <c r="U393" s="221">
        <v>5</v>
      </c>
      <c r="V393" s="221"/>
      <c r="W393" s="221"/>
      <c r="X393" s="221"/>
      <c r="Y393" s="221"/>
      <c r="Z393" s="221"/>
      <c r="AA393" s="221">
        <v>5</v>
      </c>
      <c r="AB393" s="221"/>
      <c r="AC393" s="221"/>
      <c r="AD393" s="221"/>
      <c r="AE393" s="221"/>
      <c r="AF393" s="221"/>
      <c r="AG393" s="272">
        <f t="shared" si="15"/>
        <v>10</v>
      </c>
      <c r="AH393" s="272"/>
      <c r="AI393" s="272"/>
      <c r="AJ393" s="272"/>
      <c r="AK393" s="272"/>
      <c r="AL393" s="272"/>
      <c r="AM393" s="212">
        <v>5</v>
      </c>
      <c r="AN393" s="213"/>
      <c r="AO393" s="213"/>
      <c r="AP393" s="213"/>
      <c r="AQ393" s="213"/>
      <c r="AR393" s="214"/>
      <c r="AS393" s="215">
        <v>1</v>
      </c>
      <c r="AT393" s="215"/>
      <c r="AU393" s="215"/>
      <c r="AV393" s="215"/>
      <c r="AW393" s="215"/>
      <c r="AX393" s="215"/>
      <c r="AY393" s="272">
        <f t="shared" si="16"/>
        <v>6</v>
      </c>
      <c r="AZ393" s="272"/>
      <c r="BA393" s="272"/>
      <c r="BB393" s="272"/>
      <c r="BC393" s="272"/>
      <c r="BD393" s="272"/>
      <c r="BE393" s="221"/>
      <c r="BF393" s="221"/>
      <c r="BG393" s="221"/>
      <c r="BH393" s="221"/>
      <c r="BI393" s="221"/>
      <c r="BJ393" s="221"/>
      <c r="BK393" s="221"/>
      <c r="BL393" s="221"/>
      <c r="BM393" s="221"/>
      <c r="BN393" s="221"/>
      <c r="BO393" s="221"/>
      <c r="BP393" s="221"/>
      <c r="BQ393" s="276"/>
      <c r="BR393" s="276"/>
      <c r="BS393" s="276"/>
      <c r="BT393" s="276"/>
      <c r="BU393" s="276"/>
      <c r="BV393" s="276"/>
      <c r="BW393" s="215"/>
      <c r="BX393" s="215"/>
      <c r="BY393" s="215"/>
      <c r="BZ393" s="215"/>
      <c r="CA393" s="215"/>
      <c r="CB393" s="215"/>
      <c r="CC393" s="215"/>
      <c r="CD393" s="215"/>
      <c r="CE393" s="215"/>
      <c r="CF393" s="215"/>
      <c r="CG393" s="215"/>
      <c r="CH393" s="215"/>
      <c r="CI393" s="233"/>
      <c r="CJ393" s="233"/>
      <c r="CK393" s="233"/>
      <c r="CL393" s="233"/>
      <c r="CM393" s="233"/>
      <c r="CN393" s="233"/>
    </row>
    <row r="394" spans="4:94" ht="14.25" customHeight="1" x14ac:dyDescent="0.35">
      <c r="D394" s="215" t="s">
        <v>772</v>
      </c>
      <c r="E394" s="215"/>
      <c r="F394" s="215"/>
      <c r="G394" s="215"/>
      <c r="H394" s="215"/>
      <c r="I394" s="215"/>
      <c r="J394" s="215"/>
      <c r="K394" s="215"/>
      <c r="L394" s="215"/>
      <c r="M394" s="215"/>
      <c r="N394" s="215"/>
      <c r="O394" s="215"/>
      <c r="P394" s="215"/>
      <c r="Q394" s="215"/>
      <c r="R394" s="215"/>
      <c r="S394" s="215"/>
      <c r="T394" s="215"/>
      <c r="U394" s="221">
        <v>2</v>
      </c>
      <c r="V394" s="221"/>
      <c r="W394" s="221"/>
      <c r="X394" s="221"/>
      <c r="Y394" s="221"/>
      <c r="Z394" s="221"/>
      <c r="AA394" s="221">
        <v>2</v>
      </c>
      <c r="AB394" s="221"/>
      <c r="AC394" s="221"/>
      <c r="AD394" s="221"/>
      <c r="AE394" s="221"/>
      <c r="AF394" s="221"/>
      <c r="AG394" s="272">
        <f t="shared" si="15"/>
        <v>4</v>
      </c>
      <c r="AH394" s="272"/>
      <c r="AI394" s="272"/>
      <c r="AJ394" s="272"/>
      <c r="AK394" s="272"/>
      <c r="AL394" s="272"/>
      <c r="AM394" s="212">
        <v>5</v>
      </c>
      <c r="AN394" s="213"/>
      <c r="AO394" s="213"/>
      <c r="AP394" s="213"/>
      <c r="AQ394" s="213"/>
      <c r="AR394" s="214"/>
      <c r="AS394" s="215">
        <v>4</v>
      </c>
      <c r="AT394" s="215"/>
      <c r="AU394" s="215"/>
      <c r="AV394" s="215"/>
      <c r="AW394" s="215"/>
      <c r="AX394" s="215"/>
      <c r="AY394" s="272">
        <f t="shared" si="16"/>
        <v>9</v>
      </c>
      <c r="AZ394" s="272"/>
      <c r="BA394" s="272"/>
      <c r="BB394" s="272"/>
      <c r="BC394" s="272"/>
      <c r="BD394" s="272"/>
      <c r="BE394" s="221"/>
      <c r="BF394" s="221"/>
      <c r="BG394" s="221"/>
      <c r="BH394" s="221"/>
      <c r="BI394" s="221"/>
      <c r="BJ394" s="221"/>
      <c r="BK394" s="221"/>
      <c r="BL394" s="221"/>
      <c r="BM394" s="221"/>
      <c r="BN394" s="221"/>
      <c r="BO394" s="221"/>
      <c r="BP394" s="221"/>
      <c r="BQ394" s="276"/>
      <c r="BR394" s="276"/>
      <c r="BS394" s="276"/>
      <c r="BT394" s="276"/>
      <c r="BU394" s="276"/>
      <c r="BV394" s="276"/>
      <c r="BW394" s="215"/>
      <c r="BX394" s="215"/>
      <c r="BY394" s="215"/>
      <c r="BZ394" s="215"/>
      <c r="CA394" s="215"/>
      <c r="CB394" s="215"/>
      <c r="CC394" s="215"/>
      <c r="CD394" s="215"/>
      <c r="CE394" s="215"/>
      <c r="CF394" s="215"/>
      <c r="CG394" s="215"/>
      <c r="CH394" s="215"/>
      <c r="CI394" s="233"/>
      <c r="CJ394" s="233"/>
      <c r="CK394" s="233"/>
      <c r="CL394" s="233"/>
      <c r="CM394" s="233"/>
      <c r="CN394" s="233"/>
    </row>
    <row r="395" spans="4:94" ht="14.25" customHeight="1" x14ac:dyDescent="0.35">
      <c r="D395" s="215" t="s">
        <v>773</v>
      </c>
      <c r="E395" s="215"/>
      <c r="F395" s="215"/>
      <c r="G395" s="215"/>
      <c r="H395" s="215"/>
      <c r="I395" s="215"/>
      <c r="J395" s="215"/>
      <c r="K395" s="215"/>
      <c r="L395" s="215"/>
      <c r="M395" s="215"/>
      <c r="N395" s="215"/>
      <c r="O395" s="215"/>
      <c r="P395" s="215"/>
      <c r="Q395" s="215"/>
      <c r="R395" s="215"/>
      <c r="S395" s="215"/>
      <c r="T395" s="215"/>
      <c r="U395" s="221">
        <v>0</v>
      </c>
      <c r="V395" s="221"/>
      <c r="W395" s="221"/>
      <c r="X395" s="221"/>
      <c r="Y395" s="221"/>
      <c r="Z395" s="221"/>
      <c r="AA395" s="221">
        <v>4</v>
      </c>
      <c r="AB395" s="221"/>
      <c r="AC395" s="221"/>
      <c r="AD395" s="221"/>
      <c r="AE395" s="221"/>
      <c r="AF395" s="221"/>
      <c r="AG395" s="272">
        <f t="shared" si="15"/>
        <v>4</v>
      </c>
      <c r="AH395" s="272"/>
      <c r="AI395" s="272"/>
      <c r="AJ395" s="272"/>
      <c r="AK395" s="272"/>
      <c r="AL395" s="272"/>
      <c r="AM395" s="212">
        <v>3</v>
      </c>
      <c r="AN395" s="213"/>
      <c r="AO395" s="213"/>
      <c r="AP395" s="213"/>
      <c r="AQ395" s="213"/>
      <c r="AR395" s="214"/>
      <c r="AS395" s="215">
        <v>1</v>
      </c>
      <c r="AT395" s="215"/>
      <c r="AU395" s="215"/>
      <c r="AV395" s="215"/>
      <c r="AW395" s="215"/>
      <c r="AX395" s="215"/>
      <c r="AY395" s="272">
        <f t="shared" si="16"/>
        <v>4</v>
      </c>
      <c r="AZ395" s="272"/>
      <c r="BA395" s="272"/>
      <c r="BB395" s="272"/>
      <c r="BC395" s="272"/>
      <c r="BD395" s="272"/>
      <c r="BE395" s="221"/>
      <c r="BF395" s="221"/>
      <c r="BG395" s="221"/>
      <c r="BH395" s="221"/>
      <c r="BI395" s="221"/>
      <c r="BJ395" s="221"/>
      <c r="BK395" s="221"/>
      <c r="BL395" s="221"/>
      <c r="BM395" s="221"/>
      <c r="BN395" s="221"/>
      <c r="BO395" s="221"/>
      <c r="BP395" s="221"/>
      <c r="BQ395" s="276"/>
      <c r="BR395" s="276"/>
      <c r="BS395" s="276"/>
      <c r="BT395" s="276"/>
      <c r="BU395" s="276"/>
      <c r="BV395" s="276"/>
      <c r="BW395" s="215"/>
      <c r="BX395" s="215"/>
      <c r="BY395" s="215"/>
      <c r="BZ395" s="215"/>
      <c r="CA395" s="215"/>
      <c r="CB395" s="215"/>
      <c r="CC395" s="215"/>
      <c r="CD395" s="215"/>
      <c r="CE395" s="215"/>
      <c r="CF395" s="215"/>
      <c r="CG395" s="215"/>
      <c r="CH395" s="215"/>
      <c r="CI395" s="233"/>
      <c r="CJ395" s="233"/>
      <c r="CK395" s="233"/>
      <c r="CL395" s="233"/>
      <c r="CM395" s="233"/>
      <c r="CN395" s="233"/>
    </row>
    <row r="396" spans="4:94" ht="14.25" customHeight="1" x14ac:dyDescent="0.35">
      <c r="D396" s="215" t="s">
        <v>774</v>
      </c>
      <c r="E396" s="215"/>
      <c r="F396" s="215"/>
      <c r="G396" s="215"/>
      <c r="H396" s="215"/>
      <c r="I396" s="215"/>
      <c r="J396" s="215"/>
      <c r="K396" s="215"/>
      <c r="L396" s="215"/>
      <c r="M396" s="215"/>
      <c r="N396" s="215"/>
      <c r="O396" s="215"/>
      <c r="P396" s="215"/>
      <c r="Q396" s="215"/>
      <c r="R396" s="215"/>
      <c r="S396" s="215"/>
      <c r="T396" s="215"/>
      <c r="U396" s="221">
        <v>3</v>
      </c>
      <c r="V396" s="221"/>
      <c r="W396" s="221"/>
      <c r="X396" s="221"/>
      <c r="Y396" s="221"/>
      <c r="Z396" s="221"/>
      <c r="AA396" s="221">
        <v>1</v>
      </c>
      <c r="AB396" s="221"/>
      <c r="AC396" s="221"/>
      <c r="AD396" s="221"/>
      <c r="AE396" s="221"/>
      <c r="AF396" s="221"/>
      <c r="AG396" s="272">
        <f t="shared" si="15"/>
        <v>4</v>
      </c>
      <c r="AH396" s="272"/>
      <c r="AI396" s="272"/>
      <c r="AJ396" s="272"/>
      <c r="AK396" s="272"/>
      <c r="AL396" s="272"/>
      <c r="AM396" s="212">
        <v>4</v>
      </c>
      <c r="AN396" s="213"/>
      <c r="AO396" s="213"/>
      <c r="AP396" s="213"/>
      <c r="AQ396" s="213"/>
      <c r="AR396" s="214"/>
      <c r="AS396" s="215">
        <v>4</v>
      </c>
      <c r="AT396" s="215"/>
      <c r="AU396" s="215"/>
      <c r="AV396" s="215"/>
      <c r="AW396" s="215"/>
      <c r="AX396" s="215"/>
      <c r="AY396" s="272">
        <f t="shared" si="16"/>
        <v>8</v>
      </c>
      <c r="AZ396" s="272"/>
      <c r="BA396" s="272"/>
      <c r="BB396" s="272"/>
      <c r="BC396" s="272"/>
      <c r="BD396" s="272"/>
      <c r="BE396" s="221"/>
      <c r="BF396" s="221"/>
      <c r="BG396" s="221"/>
      <c r="BH396" s="221"/>
      <c r="BI396" s="221"/>
      <c r="BJ396" s="221"/>
      <c r="BK396" s="221"/>
      <c r="BL396" s="221"/>
      <c r="BM396" s="221"/>
      <c r="BN396" s="221"/>
      <c r="BO396" s="221"/>
      <c r="BP396" s="221"/>
      <c r="BQ396" s="276"/>
      <c r="BR396" s="276"/>
      <c r="BS396" s="276"/>
      <c r="BT396" s="276"/>
      <c r="BU396" s="276"/>
      <c r="BV396" s="276"/>
      <c r="BW396" s="215"/>
      <c r="BX396" s="215"/>
      <c r="BY396" s="215"/>
      <c r="BZ396" s="215"/>
      <c r="CA396" s="215"/>
      <c r="CB396" s="215"/>
      <c r="CC396" s="215"/>
      <c r="CD396" s="215"/>
      <c r="CE396" s="215"/>
      <c r="CF396" s="215"/>
      <c r="CG396" s="215"/>
      <c r="CH396" s="215"/>
      <c r="CI396" s="233"/>
      <c r="CJ396" s="233"/>
      <c r="CK396" s="233"/>
      <c r="CL396" s="233"/>
      <c r="CM396" s="233"/>
      <c r="CN396" s="233"/>
    </row>
    <row r="397" spans="4:94" ht="14.25" customHeight="1" x14ac:dyDescent="0.35">
      <c r="D397" s="215" t="s">
        <v>775</v>
      </c>
      <c r="E397" s="215"/>
      <c r="F397" s="215"/>
      <c r="G397" s="215"/>
      <c r="H397" s="215"/>
      <c r="I397" s="215"/>
      <c r="J397" s="215"/>
      <c r="K397" s="215"/>
      <c r="L397" s="215"/>
      <c r="M397" s="215"/>
      <c r="N397" s="215"/>
      <c r="O397" s="215"/>
      <c r="P397" s="215"/>
      <c r="Q397" s="215"/>
      <c r="R397" s="215"/>
      <c r="S397" s="215"/>
      <c r="T397" s="215"/>
      <c r="U397" s="221">
        <v>5</v>
      </c>
      <c r="V397" s="221"/>
      <c r="W397" s="221"/>
      <c r="X397" s="221"/>
      <c r="Y397" s="221"/>
      <c r="Z397" s="221"/>
      <c r="AA397" s="221">
        <v>3</v>
      </c>
      <c r="AB397" s="221"/>
      <c r="AC397" s="221"/>
      <c r="AD397" s="221"/>
      <c r="AE397" s="221"/>
      <c r="AF397" s="221"/>
      <c r="AG397" s="272">
        <f t="shared" si="15"/>
        <v>8</v>
      </c>
      <c r="AH397" s="272"/>
      <c r="AI397" s="272"/>
      <c r="AJ397" s="272"/>
      <c r="AK397" s="272"/>
      <c r="AL397" s="272"/>
      <c r="AM397" s="212">
        <v>1</v>
      </c>
      <c r="AN397" s="213"/>
      <c r="AO397" s="213"/>
      <c r="AP397" s="213"/>
      <c r="AQ397" s="213"/>
      <c r="AR397" s="214"/>
      <c r="AS397" s="215">
        <v>3</v>
      </c>
      <c r="AT397" s="215"/>
      <c r="AU397" s="215"/>
      <c r="AV397" s="215"/>
      <c r="AW397" s="215"/>
      <c r="AX397" s="215"/>
      <c r="AY397" s="272">
        <f t="shared" si="16"/>
        <v>4</v>
      </c>
      <c r="AZ397" s="272"/>
      <c r="BA397" s="272"/>
      <c r="BB397" s="272"/>
      <c r="BC397" s="272"/>
      <c r="BD397" s="272"/>
      <c r="BE397" s="221"/>
      <c r="BF397" s="221"/>
      <c r="BG397" s="221"/>
      <c r="BH397" s="221"/>
      <c r="BI397" s="221"/>
      <c r="BJ397" s="221"/>
      <c r="BK397" s="221"/>
      <c r="BL397" s="221"/>
      <c r="BM397" s="221"/>
      <c r="BN397" s="221"/>
      <c r="BO397" s="221"/>
      <c r="BP397" s="221"/>
      <c r="BQ397" s="276"/>
      <c r="BR397" s="276"/>
      <c r="BS397" s="276"/>
      <c r="BT397" s="276"/>
      <c r="BU397" s="276"/>
      <c r="BV397" s="276"/>
      <c r="BW397" s="215"/>
      <c r="BX397" s="215"/>
      <c r="BY397" s="215"/>
      <c r="BZ397" s="215"/>
      <c r="CA397" s="215"/>
      <c r="CB397" s="215"/>
      <c r="CC397" s="215"/>
      <c r="CD397" s="215"/>
      <c r="CE397" s="215"/>
      <c r="CF397" s="215"/>
      <c r="CG397" s="215"/>
      <c r="CH397" s="215"/>
      <c r="CI397" s="233"/>
      <c r="CJ397" s="233"/>
      <c r="CK397" s="233"/>
      <c r="CL397" s="233"/>
      <c r="CM397" s="233"/>
      <c r="CN397" s="233"/>
    </row>
    <row r="398" spans="4:94" ht="14.25" customHeight="1" x14ac:dyDescent="0.35">
      <c r="D398" s="215" t="s">
        <v>776</v>
      </c>
      <c r="E398" s="215"/>
      <c r="F398" s="215"/>
      <c r="G398" s="215"/>
      <c r="H398" s="215"/>
      <c r="I398" s="215"/>
      <c r="J398" s="215"/>
      <c r="K398" s="215"/>
      <c r="L398" s="215"/>
      <c r="M398" s="215"/>
      <c r="N398" s="215"/>
      <c r="O398" s="215"/>
      <c r="P398" s="215"/>
      <c r="Q398" s="215"/>
      <c r="R398" s="215"/>
      <c r="S398" s="215"/>
      <c r="T398" s="215"/>
      <c r="U398" s="221">
        <v>3</v>
      </c>
      <c r="V398" s="221"/>
      <c r="W398" s="221"/>
      <c r="X398" s="221"/>
      <c r="Y398" s="221"/>
      <c r="Z398" s="221"/>
      <c r="AA398" s="221">
        <v>5</v>
      </c>
      <c r="AB398" s="221"/>
      <c r="AC398" s="221"/>
      <c r="AD398" s="221"/>
      <c r="AE398" s="221"/>
      <c r="AF398" s="221"/>
      <c r="AG398" s="272">
        <f t="shared" si="15"/>
        <v>8</v>
      </c>
      <c r="AH398" s="272"/>
      <c r="AI398" s="272"/>
      <c r="AJ398" s="272"/>
      <c r="AK398" s="272"/>
      <c r="AL398" s="272"/>
      <c r="AM398" s="212">
        <v>2</v>
      </c>
      <c r="AN398" s="213"/>
      <c r="AO398" s="213"/>
      <c r="AP398" s="213"/>
      <c r="AQ398" s="213"/>
      <c r="AR398" s="214"/>
      <c r="AS398" s="215">
        <v>7</v>
      </c>
      <c r="AT398" s="215"/>
      <c r="AU398" s="215"/>
      <c r="AV398" s="215"/>
      <c r="AW398" s="215"/>
      <c r="AX398" s="215"/>
      <c r="AY398" s="272">
        <f t="shared" si="16"/>
        <v>9</v>
      </c>
      <c r="AZ398" s="272"/>
      <c r="BA398" s="272"/>
      <c r="BB398" s="272"/>
      <c r="BC398" s="272"/>
      <c r="BD398" s="272"/>
      <c r="BE398" s="221"/>
      <c r="BF398" s="221"/>
      <c r="BG398" s="221"/>
      <c r="BH398" s="221"/>
      <c r="BI398" s="221"/>
      <c r="BJ398" s="221"/>
      <c r="BK398" s="221"/>
      <c r="BL398" s="221"/>
      <c r="BM398" s="221"/>
      <c r="BN398" s="221"/>
      <c r="BO398" s="221"/>
      <c r="BP398" s="221"/>
      <c r="BQ398" s="276"/>
      <c r="BR398" s="276"/>
      <c r="BS398" s="276"/>
      <c r="BT398" s="276"/>
      <c r="BU398" s="276"/>
      <c r="BV398" s="276"/>
      <c r="BW398" s="215"/>
      <c r="BX398" s="215"/>
      <c r="BY398" s="215"/>
      <c r="BZ398" s="215"/>
      <c r="CA398" s="215"/>
      <c r="CB398" s="215"/>
      <c r="CC398" s="215"/>
      <c r="CD398" s="215"/>
      <c r="CE398" s="215"/>
      <c r="CF398" s="215"/>
      <c r="CG398" s="215"/>
      <c r="CH398" s="215"/>
      <c r="CI398" s="233"/>
      <c r="CJ398" s="233"/>
      <c r="CK398" s="233"/>
      <c r="CL398" s="233"/>
      <c r="CM398" s="233"/>
      <c r="CN398" s="233"/>
    </row>
    <row r="399" spans="4:94" ht="14.25" customHeight="1" x14ac:dyDescent="0.35">
      <c r="D399" s="215" t="s">
        <v>777</v>
      </c>
      <c r="E399" s="215"/>
      <c r="F399" s="215"/>
      <c r="G399" s="215"/>
      <c r="H399" s="215"/>
      <c r="I399" s="215"/>
      <c r="J399" s="215"/>
      <c r="K399" s="215"/>
      <c r="L399" s="215"/>
      <c r="M399" s="215"/>
      <c r="N399" s="215"/>
      <c r="O399" s="215"/>
      <c r="P399" s="215"/>
      <c r="Q399" s="215"/>
      <c r="R399" s="215"/>
      <c r="S399" s="215"/>
      <c r="T399" s="215"/>
      <c r="U399" s="221">
        <v>2</v>
      </c>
      <c r="V399" s="221"/>
      <c r="W399" s="221"/>
      <c r="X399" s="221"/>
      <c r="Y399" s="221"/>
      <c r="Z399" s="221"/>
      <c r="AA399" s="221">
        <v>1</v>
      </c>
      <c r="AB399" s="221"/>
      <c r="AC399" s="221"/>
      <c r="AD399" s="221"/>
      <c r="AE399" s="221"/>
      <c r="AF399" s="221"/>
      <c r="AG399" s="272">
        <f t="shared" si="15"/>
        <v>3</v>
      </c>
      <c r="AH399" s="272"/>
      <c r="AI399" s="272"/>
      <c r="AJ399" s="272"/>
      <c r="AK399" s="272"/>
      <c r="AL399" s="272"/>
      <c r="AM399" s="212">
        <v>7</v>
      </c>
      <c r="AN399" s="213"/>
      <c r="AO399" s="213"/>
      <c r="AP399" s="213"/>
      <c r="AQ399" s="213"/>
      <c r="AR399" s="214"/>
      <c r="AS399" s="215">
        <v>12</v>
      </c>
      <c r="AT399" s="215"/>
      <c r="AU399" s="215"/>
      <c r="AV399" s="215"/>
      <c r="AW399" s="215"/>
      <c r="AX399" s="215"/>
      <c r="AY399" s="272">
        <f t="shared" si="16"/>
        <v>19</v>
      </c>
      <c r="AZ399" s="272"/>
      <c r="BA399" s="272"/>
      <c r="BB399" s="272"/>
      <c r="BC399" s="272"/>
      <c r="BD399" s="272"/>
      <c r="BE399" s="221"/>
      <c r="BF399" s="221"/>
      <c r="BG399" s="221"/>
      <c r="BH399" s="221"/>
      <c r="BI399" s="221"/>
      <c r="BJ399" s="221"/>
      <c r="BK399" s="221"/>
      <c r="BL399" s="221"/>
      <c r="BM399" s="221"/>
      <c r="BN399" s="221"/>
      <c r="BO399" s="221"/>
      <c r="BP399" s="221"/>
      <c r="BQ399" s="276"/>
      <c r="BR399" s="276"/>
      <c r="BS399" s="276"/>
      <c r="BT399" s="276"/>
      <c r="BU399" s="276"/>
      <c r="BV399" s="276"/>
      <c r="BW399" s="215"/>
      <c r="BX399" s="215"/>
      <c r="BY399" s="215"/>
      <c r="BZ399" s="215"/>
      <c r="CA399" s="215"/>
      <c r="CB399" s="215"/>
      <c r="CC399" s="215"/>
      <c r="CD399" s="215"/>
      <c r="CE399" s="215"/>
      <c r="CF399" s="215"/>
      <c r="CG399" s="215"/>
      <c r="CH399" s="215"/>
      <c r="CI399" s="233"/>
      <c r="CJ399" s="233"/>
      <c r="CK399" s="233"/>
      <c r="CL399" s="233"/>
      <c r="CM399" s="233"/>
      <c r="CN399" s="233"/>
    </row>
    <row r="400" spans="4:94" ht="14.25" customHeight="1" x14ac:dyDescent="0.35">
      <c r="D400" s="215" t="s">
        <v>778</v>
      </c>
      <c r="E400" s="215"/>
      <c r="F400" s="215"/>
      <c r="G400" s="215"/>
      <c r="H400" s="215"/>
      <c r="I400" s="215"/>
      <c r="J400" s="215"/>
      <c r="K400" s="215"/>
      <c r="L400" s="215"/>
      <c r="M400" s="215"/>
      <c r="N400" s="215"/>
      <c r="O400" s="215"/>
      <c r="P400" s="215"/>
      <c r="Q400" s="215"/>
      <c r="R400" s="215"/>
      <c r="S400" s="215"/>
      <c r="T400" s="215"/>
      <c r="U400" s="221">
        <v>2</v>
      </c>
      <c r="V400" s="221"/>
      <c r="W400" s="221"/>
      <c r="X400" s="221"/>
      <c r="Y400" s="221"/>
      <c r="Z400" s="221"/>
      <c r="AA400" s="221">
        <v>4</v>
      </c>
      <c r="AB400" s="221"/>
      <c r="AC400" s="221"/>
      <c r="AD400" s="221"/>
      <c r="AE400" s="221"/>
      <c r="AF400" s="221"/>
      <c r="AG400" s="272">
        <f t="shared" si="15"/>
        <v>6</v>
      </c>
      <c r="AH400" s="272"/>
      <c r="AI400" s="272"/>
      <c r="AJ400" s="272"/>
      <c r="AK400" s="272"/>
      <c r="AL400" s="272"/>
      <c r="AM400" s="212">
        <v>6</v>
      </c>
      <c r="AN400" s="213"/>
      <c r="AO400" s="213"/>
      <c r="AP400" s="213"/>
      <c r="AQ400" s="213"/>
      <c r="AR400" s="214"/>
      <c r="AS400" s="215">
        <v>11</v>
      </c>
      <c r="AT400" s="215"/>
      <c r="AU400" s="215"/>
      <c r="AV400" s="215"/>
      <c r="AW400" s="215"/>
      <c r="AX400" s="215"/>
      <c r="AY400" s="272">
        <f t="shared" si="16"/>
        <v>17</v>
      </c>
      <c r="AZ400" s="272"/>
      <c r="BA400" s="272"/>
      <c r="BB400" s="272"/>
      <c r="BC400" s="272"/>
      <c r="BD400" s="272"/>
      <c r="BE400" s="221"/>
      <c r="BF400" s="221"/>
      <c r="BG400" s="221"/>
      <c r="BH400" s="221"/>
      <c r="BI400" s="221"/>
      <c r="BJ400" s="221"/>
      <c r="BK400" s="221"/>
      <c r="BL400" s="221"/>
      <c r="BM400" s="221"/>
      <c r="BN400" s="221"/>
      <c r="BO400" s="221"/>
      <c r="BP400" s="221"/>
      <c r="BQ400" s="276"/>
      <c r="BR400" s="276"/>
      <c r="BS400" s="276"/>
      <c r="BT400" s="276"/>
      <c r="BU400" s="276"/>
      <c r="BV400" s="276"/>
      <c r="BW400" s="215"/>
      <c r="BX400" s="215"/>
      <c r="BY400" s="215"/>
      <c r="BZ400" s="215"/>
      <c r="CA400" s="215"/>
      <c r="CB400" s="215"/>
      <c r="CC400" s="215"/>
      <c r="CD400" s="215"/>
      <c r="CE400" s="215"/>
      <c r="CF400" s="215"/>
      <c r="CG400" s="215"/>
      <c r="CH400" s="215"/>
      <c r="CI400" s="233"/>
      <c r="CJ400" s="233"/>
      <c r="CK400" s="233"/>
      <c r="CL400" s="233"/>
      <c r="CM400" s="233"/>
      <c r="CN400" s="233"/>
    </row>
    <row r="401" spans="4:92" ht="14.25" customHeight="1" x14ac:dyDescent="0.35">
      <c r="D401" s="215" t="s">
        <v>779</v>
      </c>
      <c r="E401" s="215"/>
      <c r="F401" s="215"/>
      <c r="G401" s="215"/>
      <c r="H401" s="215"/>
      <c r="I401" s="215"/>
      <c r="J401" s="215"/>
      <c r="K401" s="215"/>
      <c r="L401" s="215"/>
      <c r="M401" s="215"/>
      <c r="N401" s="215"/>
      <c r="O401" s="215"/>
      <c r="P401" s="215"/>
      <c r="Q401" s="215"/>
      <c r="R401" s="215"/>
      <c r="S401" s="215"/>
      <c r="T401" s="215"/>
      <c r="U401" s="221">
        <v>4</v>
      </c>
      <c r="V401" s="221"/>
      <c r="W401" s="221"/>
      <c r="X401" s="221"/>
      <c r="Y401" s="221"/>
      <c r="Z401" s="221"/>
      <c r="AA401" s="221">
        <v>7</v>
      </c>
      <c r="AB401" s="221"/>
      <c r="AC401" s="221"/>
      <c r="AD401" s="221"/>
      <c r="AE401" s="221"/>
      <c r="AF401" s="221"/>
      <c r="AG401" s="272">
        <f t="shared" si="15"/>
        <v>11</v>
      </c>
      <c r="AH401" s="272"/>
      <c r="AI401" s="272"/>
      <c r="AJ401" s="272"/>
      <c r="AK401" s="272"/>
      <c r="AL401" s="272"/>
      <c r="AM401" s="212">
        <v>9</v>
      </c>
      <c r="AN401" s="213"/>
      <c r="AO401" s="213"/>
      <c r="AP401" s="213"/>
      <c r="AQ401" s="213"/>
      <c r="AR401" s="214"/>
      <c r="AS401" s="215">
        <v>10</v>
      </c>
      <c r="AT401" s="215"/>
      <c r="AU401" s="215"/>
      <c r="AV401" s="215"/>
      <c r="AW401" s="215"/>
      <c r="AX401" s="215"/>
      <c r="AY401" s="272">
        <f t="shared" si="16"/>
        <v>19</v>
      </c>
      <c r="AZ401" s="272"/>
      <c r="BA401" s="272"/>
      <c r="BB401" s="272"/>
      <c r="BC401" s="272"/>
      <c r="BD401" s="272"/>
      <c r="BE401" s="221"/>
      <c r="BF401" s="221"/>
      <c r="BG401" s="221"/>
      <c r="BH401" s="221"/>
      <c r="BI401" s="221"/>
      <c r="BJ401" s="221"/>
      <c r="BK401" s="221"/>
      <c r="BL401" s="221"/>
      <c r="BM401" s="221"/>
      <c r="BN401" s="221"/>
      <c r="BO401" s="221"/>
      <c r="BP401" s="221"/>
      <c r="BQ401" s="276"/>
      <c r="BR401" s="276"/>
      <c r="BS401" s="276"/>
      <c r="BT401" s="276"/>
      <c r="BU401" s="276"/>
      <c r="BV401" s="276"/>
      <c r="BW401" s="215"/>
      <c r="BX401" s="215"/>
      <c r="BY401" s="215"/>
      <c r="BZ401" s="215"/>
      <c r="CA401" s="215"/>
      <c r="CB401" s="215"/>
      <c r="CC401" s="215"/>
      <c r="CD401" s="215"/>
      <c r="CE401" s="215"/>
      <c r="CF401" s="215"/>
      <c r="CG401" s="215"/>
      <c r="CH401" s="215"/>
      <c r="CI401" s="233"/>
      <c r="CJ401" s="233"/>
      <c r="CK401" s="233"/>
      <c r="CL401" s="233"/>
      <c r="CM401" s="233"/>
      <c r="CN401" s="233"/>
    </row>
    <row r="402" spans="4:92" ht="14.25" customHeight="1" x14ac:dyDescent="0.35">
      <c r="D402" s="215" t="s">
        <v>780</v>
      </c>
      <c r="E402" s="215"/>
      <c r="F402" s="215"/>
      <c r="G402" s="215"/>
      <c r="H402" s="215"/>
      <c r="I402" s="215"/>
      <c r="J402" s="215"/>
      <c r="K402" s="215"/>
      <c r="L402" s="215"/>
      <c r="M402" s="215"/>
      <c r="N402" s="215"/>
      <c r="O402" s="215"/>
      <c r="P402" s="215"/>
      <c r="Q402" s="215"/>
      <c r="R402" s="215"/>
      <c r="S402" s="215"/>
      <c r="T402" s="215"/>
      <c r="U402" s="221">
        <v>5</v>
      </c>
      <c r="V402" s="221"/>
      <c r="W402" s="221"/>
      <c r="X402" s="221"/>
      <c r="Y402" s="221"/>
      <c r="Z402" s="221"/>
      <c r="AA402" s="221">
        <v>8</v>
      </c>
      <c r="AB402" s="221"/>
      <c r="AC402" s="221"/>
      <c r="AD402" s="221"/>
      <c r="AE402" s="221"/>
      <c r="AF402" s="221"/>
      <c r="AG402" s="272">
        <f t="shared" si="15"/>
        <v>13</v>
      </c>
      <c r="AH402" s="272"/>
      <c r="AI402" s="272"/>
      <c r="AJ402" s="272"/>
      <c r="AK402" s="272"/>
      <c r="AL402" s="272"/>
      <c r="AM402" s="212">
        <v>8</v>
      </c>
      <c r="AN402" s="213"/>
      <c r="AO402" s="213"/>
      <c r="AP402" s="213"/>
      <c r="AQ402" s="213"/>
      <c r="AR402" s="214"/>
      <c r="AS402" s="215">
        <v>18</v>
      </c>
      <c r="AT402" s="215"/>
      <c r="AU402" s="215"/>
      <c r="AV402" s="215"/>
      <c r="AW402" s="215"/>
      <c r="AX402" s="215"/>
      <c r="AY402" s="272">
        <f t="shared" si="16"/>
        <v>26</v>
      </c>
      <c r="AZ402" s="272"/>
      <c r="BA402" s="272"/>
      <c r="BB402" s="272"/>
      <c r="BC402" s="272"/>
      <c r="BD402" s="272"/>
      <c r="BE402" s="221"/>
      <c r="BF402" s="221"/>
      <c r="BG402" s="221"/>
      <c r="BH402" s="221"/>
      <c r="BI402" s="221"/>
      <c r="BJ402" s="221"/>
      <c r="BK402" s="221"/>
      <c r="BL402" s="221"/>
      <c r="BM402" s="221"/>
      <c r="BN402" s="221"/>
      <c r="BO402" s="221"/>
      <c r="BP402" s="221"/>
      <c r="BQ402" s="276"/>
      <c r="BR402" s="276"/>
      <c r="BS402" s="276"/>
      <c r="BT402" s="276"/>
      <c r="BU402" s="276"/>
      <c r="BV402" s="276"/>
      <c r="BW402" s="215"/>
      <c r="BX402" s="215"/>
      <c r="BY402" s="215"/>
      <c r="BZ402" s="215"/>
      <c r="CA402" s="215"/>
      <c r="CB402" s="215"/>
      <c r="CC402" s="215"/>
      <c r="CD402" s="215"/>
      <c r="CE402" s="215"/>
      <c r="CF402" s="215"/>
      <c r="CG402" s="215"/>
      <c r="CH402" s="215"/>
      <c r="CI402" s="233"/>
      <c r="CJ402" s="233"/>
      <c r="CK402" s="233"/>
      <c r="CL402" s="233"/>
      <c r="CM402" s="233"/>
      <c r="CN402" s="233"/>
    </row>
    <row r="403" spans="4:92" ht="14.25" customHeight="1" x14ac:dyDescent="0.35">
      <c r="D403" s="215" t="s">
        <v>781</v>
      </c>
      <c r="E403" s="215"/>
      <c r="F403" s="215"/>
      <c r="G403" s="215"/>
      <c r="H403" s="215"/>
      <c r="I403" s="215"/>
      <c r="J403" s="215"/>
      <c r="K403" s="215"/>
      <c r="L403" s="215"/>
      <c r="M403" s="215"/>
      <c r="N403" s="215"/>
      <c r="O403" s="215"/>
      <c r="P403" s="215"/>
      <c r="Q403" s="215"/>
      <c r="R403" s="215"/>
      <c r="S403" s="215"/>
      <c r="T403" s="215"/>
      <c r="U403" s="221">
        <v>5</v>
      </c>
      <c r="V403" s="221"/>
      <c r="W403" s="221"/>
      <c r="X403" s="221"/>
      <c r="Y403" s="221"/>
      <c r="Z403" s="221"/>
      <c r="AA403" s="221">
        <v>7</v>
      </c>
      <c r="AB403" s="221"/>
      <c r="AC403" s="221"/>
      <c r="AD403" s="221"/>
      <c r="AE403" s="221"/>
      <c r="AF403" s="221"/>
      <c r="AG403" s="272">
        <f t="shared" si="15"/>
        <v>12</v>
      </c>
      <c r="AH403" s="272"/>
      <c r="AI403" s="272"/>
      <c r="AJ403" s="272"/>
      <c r="AK403" s="272"/>
      <c r="AL403" s="272"/>
      <c r="AM403" s="212">
        <v>14</v>
      </c>
      <c r="AN403" s="213"/>
      <c r="AO403" s="213"/>
      <c r="AP403" s="213"/>
      <c r="AQ403" s="213"/>
      <c r="AR403" s="214"/>
      <c r="AS403" s="215">
        <v>11</v>
      </c>
      <c r="AT403" s="215"/>
      <c r="AU403" s="215"/>
      <c r="AV403" s="215"/>
      <c r="AW403" s="215"/>
      <c r="AX403" s="215"/>
      <c r="AY403" s="272">
        <f t="shared" si="16"/>
        <v>25</v>
      </c>
      <c r="AZ403" s="272"/>
      <c r="BA403" s="272"/>
      <c r="BB403" s="272"/>
      <c r="BC403" s="272"/>
      <c r="BD403" s="272"/>
      <c r="BE403" s="221"/>
      <c r="BF403" s="221"/>
      <c r="BG403" s="221"/>
      <c r="BH403" s="221"/>
      <c r="BI403" s="221"/>
      <c r="BJ403" s="221"/>
      <c r="BK403" s="221"/>
      <c r="BL403" s="221"/>
      <c r="BM403" s="221"/>
      <c r="BN403" s="221"/>
      <c r="BO403" s="221"/>
      <c r="BP403" s="221"/>
      <c r="BQ403" s="276"/>
      <c r="BR403" s="276"/>
      <c r="BS403" s="276"/>
      <c r="BT403" s="276"/>
      <c r="BU403" s="276"/>
      <c r="BV403" s="276"/>
      <c r="BW403" s="215"/>
      <c r="BX403" s="215"/>
      <c r="BY403" s="215"/>
      <c r="BZ403" s="215"/>
      <c r="CA403" s="215"/>
      <c r="CB403" s="215"/>
      <c r="CC403" s="215"/>
      <c r="CD403" s="215"/>
      <c r="CE403" s="215"/>
      <c r="CF403" s="215"/>
      <c r="CG403" s="215"/>
      <c r="CH403" s="215"/>
      <c r="CI403" s="233"/>
      <c r="CJ403" s="233"/>
      <c r="CK403" s="233"/>
      <c r="CL403" s="233"/>
      <c r="CM403" s="233"/>
      <c r="CN403" s="233"/>
    </row>
    <row r="404" spans="4:92" ht="14.25" customHeight="1" x14ac:dyDescent="0.35">
      <c r="D404" s="215" t="s">
        <v>782</v>
      </c>
      <c r="E404" s="215"/>
      <c r="F404" s="215"/>
      <c r="G404" s="215"/>
      <c r="H404" s="215"/>
      <c r="I404" s="215"/>
      <c r="J404" s="215"/>
      <c r="K404" s="215"/>
      <c r="L404" s="215"/>
      <c r="M404" s="215"/>
      <c r="N404" s="215"/>
      <c r="O404" s="215"/>
      <c r="P404" s="215"/>
      <c r="Q404" s="215"/>
      <c r="R404" s="215"/>
      <c r="S404" s="215"/>
      <c r="T404" s="215"/>
      <c r="U404" s="221">
        <v>7</v>
      </c>
      <c r="V404" s="221"/>
      <c r="W404" s="221"/>
      <c r="X404" s="221"/>
      <c r="Y404" s="221"/>
      <c r="Z404" s="221"/>
      <c r="AA404" s="221">
        <v>2</v>
      </c>
      <c r="AB404" s="221"/>
      <c r="AC404" s="221"/>
      <c r="AD404" s="221"/>
      <c r="AE404" s="221"/>
      <c r="AF404" s="221"/>
      <c r="AG404" s="272">
        <f t="shared" si="15"/>
        <v>9</v>
      </c>
      <c r="AH404" s="272"/>
      <c r="AI404" s="272"/>
      <c r="AJ404" s="272"/>
      <c r="AK404" s="272"/>
      <c r="AL404" s="272"/>
      <c r="AM404" s="212">
        <v>12</v>
      </c>
      <c r="AN404" s="213"/>
      <c r="AO404" s="213"/>
      <c r="AP404" s="213"/>
      <c r="AQ404" s="213"/>
      <c r="AR404" s="214"/>
      <c r="AS404" s="215">
        <v>18</v>
      </c>
      <c r="AT404" s="215"/>
      <c r="AU404" s="215"/>
      <c r="AV404" s="215"/>
      <c r="AW404" s="215"/>
      <c r="AX404" s="215"/>
      <c r="AY404" s="272">
        <f t="shared" si="16"/>
        <v>30</v>
      </c>
      <c r="AZ404" s="272"/>
      <c r="BA404" s="272"/>
      <c r="BB404" s="272"/>
      <c r="BC404" s="272"/>
      <c r="BD404" s="272"/>
      <c r="BE404" s="221"/>
      <c r="BF404" s="221"/>
      <c r="BG404" s="221"/>
      <c r="BH404" s="221"/>
      <c r="BI404" s="221"/>
      <c r="BJ404" s="221"/>
      <c r="BK404" s="221"/>
      <c r="BL404" s="221"/>
      <c r="BM404" s="221"/>
      <c r="BN404" s="221"/>
      <c r="BO404" s="221"/>
      <c r="BP404" s="221"/>
      <c r="BQ404" s="276"/>
      <c r="BR404" s="276"/>
      <c r="BS404" s="276"/>
      <c r="BT404" s="276"/>
      <c r="BU404" s="276"/>
      <c r="BV404" s="276"/>
      <c r="BW404" s="215"/>
      <c r="BX404" s="215"/>
      <c r="BY404" s="215"/>
      <c r="BZ404" s="215"/>
      <c r="CA404" s="215"/>
      <c r="CB404" s="215"/>
      <c r="CC404" s="215"/>
      <c r="CD404" s="215"/>
      <c r="CE404" s="215"/>
      <c r="CF404" s="215"/>
      <c r="CG404" s="215"/>
      <c r="CH404" s="215"/>
      <c r="CI404" s="233"/>
      <c r="CJ404" s="233"/>
      <c r="CK404" s="233"/>
      <c r="CL404" s="233"/>
      <c r="CM404" s="233"/>
      <c r="CN404" s="233"/>
    </row>
    <row r="405" spans="4:92" ht="14.25" customHeight="1" x14ac:dyDescent="0.35">
      <c r="D405" s="215" t="s">
        <v>783</v>
      </c>
      <c r="E405" s="215"/>
      <c r="F405" s="215"/>
      <c r="G405" s="215"/>
      <c r="H405" s="215"/>
      <c r="I405" s="215"/>
      <c r="J405" s="215"/>
      <c r="K405" s="215"/>
      <c r="L405" s="215"/>
      <c r="M405" s="215"/>
      <c r="N405" s="215"/>
      <c r="O405" s="215"/>
      <c r="P405" s="215"/>
      <c r="Q405" s="215"/>
      <c r="R405" s="215"/>
      <c r="S405" s="215"/>
      <c r="T405" s="215"/>
      <c r="U405" s="221">
        <v>6</v>
      </c>
      <c r="V405" s="221"/>
      <c r="W405" s="221"/>
      <c r="X405" s="221"/>
      <c r="Y405" s="221"/>
      <c r="Z405" s="221"/>
      <c r="AA405" s="221">
        <v>2</v>
      </c>
      <c r="AB405" s="221"/>
      <c r="AC405" s="221"/>
      <c r="AD405" s="221"/>
      <c r="AE405" s="221"/>
      <c r="AF405" s="221"/>
      <c r="AG405" s="272">
        <f t="shared" si="15"/>
        <v>8</v>
      </c>
      <c r="AH405" s="272"/>
      <c r="AI405" s="272"/>
      <c r="AJ405" s="272"/>
      <c r="AK405" s="272"/>
      <c r="AL405" s="272"/>
      <c r="AM405" s="212">
        <v>14</v>
      </c>
      <c r="AN405" s="213"/>
      <c r="AO405" s="213"/>
      <c r="AP405" s="213"/>
      <c r="AQ405" s="213"/>
      <c r="AR405" s="214"/>
      <c r="AS405" s="215">
        <v>12</v>
      </c>
      <c r="AT405" s="215"/>
      <c r="AU405" s="215"/>
      <c r="AV405" s="215"/>
      <c r="AW405" s="215"/>
      <c r="AX405" s="215"/>
      <c r="AY405" s="272">
        <f t="shared" si="16"/>
        <v>26</v>
      </c>
      <c r="AZ405" s="272"/>
      <c r="BA405" s="272"/>
      <c r="BB405" s="272"/>
      <c r="BC405" s="272"/>
      <c r="BD405" s="272"/>
      <c r="BE405" s="221"/>
      <c r="BF405" s="221"/>
      <c r="BG405" s="221"/>
      <c r="BH405" s="221"/>
      <c r="BI405" s="221"/>
      <c r="BJ405" s="221"/>
      <c r="BK405" s="221"/>
      <c r="BL405" s="221"/>
      <c r="BM405" s="221"/>
      <c r="BN405" s="221"/>
      <c r="BO405" s="221"/>
      <c r="BP405" s="221"/>
      <c r="BQ405" s="276"/>
      <c r="BR405" s="276"/>
      <c r="BS405" s="276"/>
      <c r="BT405" s="276"/>
      <c r="BU405" s="276"/>
      <c r="BV405" s="276"/>
      <c r="BW405" s="215"/>
      <c r="BX405" s="215"/>
      <c r="BY405" s="215"/>
      <c r="BZ405" s="215"/>
      <c r="CA405" s="215"/>
      <c r="CB405" s="215"/>
      <c r="CC405" s="215"/>
      <c r="CD405" s="215"/>
      <c r="CE405" s="215"/>
      <c r="CF405" s="215"/>
      <c r="CG405" s="215"/>
      <c r="CH405" s="215"/>
      <c r="CI405" s="233"/>
      <c r="CJ405" s="233"/>
      <c r="CK405" s="233"/>
      <c r="CL405" s="233"/>
      <c r="CM405" s="233"/>
      <c r="CN405" s="233"/>
    </row>
    <row r="406" spans="4:92" ht="14.25" customHeight="1" x14ac:dyDescent="0.35">
      <c r="D406" s="215" t="s">
        <v>784</v>
      </c>
      <c r="E406" s="215"/>
      <c r="F406" s="215"/>
      <c r="G406" s="215"/>
      <c r="H406" s="215"/>
      <c r="I406" s="215"/>
      <c r="J406" s="215"/>
      <c r="K406" s="215"/>
      <c r="L406" s="215"/>
      <c r="M406" s="215"/>
      <c r="N406" s="215"/>
      <c r="O406" s="215"/>
      <c r="P406" s="215"/>
      <c r="Q406" s="215"/>
      <c r="R406" s="215"/>
      <c r="S406" s="215"/>
      <c r="T406" s="215"/>
      <c r="U406" s="221">
        <v>3</v>
      </c>
      <c r="V406" s="221"/>
      <c r="W406" s="221"/>
      <c r="X406" s="221"/>
      <c r="Y406" s="221"/>
      <c r="Z406" s="221"/>
      <c r="AA406" s="221">
        <v>1</v>
      </c>
      <c r="AB406" s="221"/>
      <c r="AC406" s="221"/>
      <c r="AD406" s="221"/>
      <c r="AE406" s="221"/>
      <c r="AF406" s="221"/>
      <c r="AG406" s="272">
        <f t="shared" si="15"/>
        <v>4</v>
      </c>
      <c r="AH406" s="272"/>
      <c r="AI406" s="272"/>
      <c r="AJ406" s="272"/>
      <c r="AK406" s="272"/>
      <c r="AL406" s="272"/>
      <c r="AM406" s="212">
        <v>15</v>
      </c>
      <c r="AN406" s="213"/>
      <c r="AO406" s="213"/>
      <c r="AP406" s="213"/>
      <c r="AQ406" s="213"/>
      <c r="AR406" s="214"/>
      <c r="AS406" s="215">
        <v>19</v>
      </c>
      <c r="AT406" s="215"/>
      <c r="AU406" s="215"/>
      <c r="AV406" s="215"/>
      <c r="AW406" s="215"/>
      <c r="AX406" s="215"/>
      <c r="AY406" s="272">
        <f t="shared" si="16"/>
        <v>34</v>
      </c>
      <c r="AZ406" s="272"/>
      <c r="BA406" s="272"/>
      <c r="BB406" s="272"/>
      <c r="BC406" s="272"/>
      <c r="BD406" s="272"/>
      <c r="BE406" s="221"/>
      <c r="BF406" s="221"/>
      <c r="BG406" s="221"/>
      <c r="BH406" s="221"/>
      <c r="BI406" s="221"/>
      <c r="BJ406" s="221"/>
      <c r="BK406" s="221"/>
      <c r="BL406" s="221"/>
      <c r="BM406" s="221"/>
      <c r="BN406" s="221"/>
      <c r="BO406" s="221"/>
      <c r="BP406" s="221"/>
      <c r="BQ406" s="276"/>
      <c r="BR406" s="276"/>
      <c r="BS406" s="276"/>
      <c r="BT406" s="276"/>
      <c r="BU406" s="276"/>
      <c r="BV406" s="276"/>
      <c r="BW406" s="215"/>
      <c r="BX406" s="215"/>
      <c r="BY406" s="215"/>
      <c r="BZ406" s="215"/>
      <c r="CA406" s="215"/>
      <c r="CB406" s="215"/>
      <c r="CC406" s="215"/>
      <c r="CD406" s="215"/>
      <c r="CE406" s="215"/>
      <c r="CF406" s="215"/>
      <c r="CG406" s="215"/>
      <c r="CH406" s="215"/>
      <c r="CI406" s="233"/>
      <c r="CJ406" s="233"/>
      <c r="CK406" s="233"/>
      <c r="CL406" s="233"/>
      <c r="CM406" s="233"/>
      <c r="CN406" s="233"/>
    </row>
    <row r="407" spans="4:92" ht="14.25" customHeight="1" x14ac:dyDescent="0.35">
      <c r="D407" s="215" t="s">
        <v>785</v>
      </c>
      <c r="E407" s="215"/>
      <c r="F407" s="215"/>
      <c r="G407" s="215"/>
      <c r="H407" s="215"/>
      <c r="I407" s="215"/>
      <c r="J407" s="215"/>
      <c r="K407" s="215"/>
      <c r="L407" s="215"/>
      <c r="M407" s="215"/>
      <c r="N407" s="215"/>
      <c r="O407" s="215"/>
      <c r="P407" s="215"/>
      <c r="Q407" s="215"/>
      <c r="R407" s="215"/>
      <c r="S407" s="215"/>
      <c r="T407" s="215"/>
      <c r="U407" s="221">
        <v>1</v>
      </c>
      <c r="V407" s="221"/>
      <c r="W407" s="221"/>
      <c r="X407" s="221"/>
      <c r="Y407" s="221"/>
      <c r="Z407" s="221"/>
      <c r="AA407" s="221">
        <v>0</v>
      </c>
      <c r="AB407" s="221"/>
      <c r="AC407" s="221"/>
      <c r="AD407" s="221"/>
      <c r="AE407" s="221"/>
      <c r="AF407" s="221"/>
      <c r="AG407" s="272">
        <f t="shared" si="15"/>
        <v>1</v>
      </c>
      <c r="AH407" s="272"/>
      <c r="AI407" s="272"/>
      <c r="AJ407" s="272"/>
      <c r="AK407" s="272"/>
      <c r="AL407" s="272"/>
      <c r="AM407" s="215">
        <v>6</v>
      </c>
      <c r="AN407" s="215"/>
      <c r="AO407" s="215"/>
      <c r="AP407" s="215"/>
      <c r="AQ407" s="215"/>
      <c r="AR407" s="215"/>
      <c r="AS407" s="215">
        <v>3</v>
      </c>
      <c r="AT407" s="215"/>
      <c r="AU407" s="215"/>
      <c r="AV407" s="215"/>
      <c r="AW407" s="215"/>
      <c r="AX407" s="215"/>
      <c r="AY407" s="272">
        <f t="shared" si="16"/>
        <v>9</v>
      </c>
      <c r="AZ407" s="272"/>
      <c r="BA407" s="272"/>
      <c r="BB407" s="272"/>
      <c r="BC407" s="272"/>
      <c r="BD407" s="272"/>
      <c r="BE407" s="221"/>
      <c r="BF407" s="221"/>
      <c r="BG407" s="221"/>
      <c r="BH407" s="221"/>
      <c r="BI407" s="221"/>
      <c r="BJ407" s="221"/>
      <c r="BK407" s="221"/>
      <c r="BL407" s="221"/>
      <c r="BM407" s="221"/>
      <c r="BN407" s="221"/>
      <c r="BO407" s="221"/>
      <c r="BP407" s="221"/>
      <c r="BQ407" s="276"/>
      <c r="BR407" s="276"/>
      <c r="BS407" s="276"/>
      <c r="BT407" s="276"/>
      <c r="BU407" s="276"/>
      <c r="BV407" s="276"/>
      <c r="BW407" s="215"/>
      <c r="BX407" s="215"/>
      <c r="BY407" s="215"/>
      <c r="BZ407" s="215"/>
      <c r="CA407" s="215"/>
      <c r="CB407" s="215"/>
      <c r="CC407" s="215"/>
      <c r="CD407" s="215"/>
      <c r="CE407" s="215"/>
      <c r="CF407" s="215"/>
      <c r="CG407" s="215"/>
      <c r="CH407" s="215"/>
      <c r="CI407" s="233"/>
      <c r="CJ407" s="233"/>
      <c r="CK407" s="233"/>
      <c r="CL407" s="233"/>
      <c r="CM407" s="233"/>
      <c r="CN407" s="233"/>
    </row>
    <row r="408" spans="4:92" ht="14.25" customHeight="1" x14ac:dyDescent="0.35">
      <c r="D408" s="215" t="s">
        <v>786</v>
      </c>
      <c r="E408" s="215"/>
      <c r="F408" s="215"/>
      <c r="G408" s="215"/>
      <c r="H408" s="215"/>
      <c r="I408" s="215"/>
      <c r="J408" s="215"/>
      <c r="K408" s="215"/>
      <c r="L408" s="215"/>
      <c r="M408" s="215"/>
      <c r="N408" s="215"/>
      <c r="O408" s="215"/>
      <c r="P408" s="215"/>
      <c r="Q408" s="215"/>
      <c r="R408" s="215"/>
      <c r="S408" s="215"/>
      <c r="T408" s="215"/>
      <c r="U408" s="221">
        <v>0</v>
      </c>
      <c r="V408" s="221"/>
      <c r="W408" s="221"/>
      <c r="X408" s="221"/>
      <c r="Y408" s="221"/>
      <c r="Z408" s="221"/>
      <c r="AA408" s="221">
        <v>1</v>
      </c>
      <c r="AB408" s="221"/>
      <c r="AC408" s="221"/>
      <c r="AD408" s="221"/>
      <c r="AE408" s="221"/>
      <c r="AF408" s="221"/>
      <c r="AG408" s="272">
        <f t="shared" si="15"/>
        <v>1</v>
      </c>
      <c r="AH408" s="272"/>
      <c r="AI408" s="272"/>
      <c r="AJ408" s="272"/>
      <c r="AK408" s="272"/>
      <c r="AL408" s="272"/>
      <c r="AM408" s="215">
        <v>7</v>
      </c>
      <c r="AN408" s="215"/>
      <c r="AO408" s="215"/>
      <c r="AP408" s="215"/>
      <c r="AQ408" s="215"/>
      <c r="AR408" s="215"/>
      <c r="AS408" s="215">
        <v>1</v>
      </c>
      <c r="AT408" s="215"/>
      <c r="AU408" s="215"/>
      <c r="AV408" s="215"/>
      <c r="AW408" s="215"/>
      <c r="AX408" s="215"/>
      <c r="AY408" s="272">
        <f t="shared" si="16"/>
        <v>8</v>
      </c>
      <c r="AZ408" s="272"/>
      <c r="BA408" s="272"/>
      <c r="BB408" s="272"/>
      <c r="BC408" s="272"/>
      <c r="BD408" s="272"/>
      <c r="BE408" s="221"/>
      <c r="BF408" s="221"/>
      <c r="BG408" s="221"/>
      <c r="BH408" s="221"/>
      <c r="BI408" s="221"/>
      <c r="BJ408" s="221"/>
      <c r="BK408" s="221"/>
      <c r="BL408" s="221"/>
      <c r="BM408" s="221"/>
      <c r="BN408" s="221"/>
      <c r="BO408" s="221"/>
      <c r="BP408" s="221"/>
      <c r="BQ408" s="276"/>
      <c r="BR408" s="276"/>
      <c r="BS408" s="276"/>
      <c r="BT408" s="276"/>
      <c r="BU408" s="276"/>
      <c r="BV408" s="276"/>
      <c r="BW408" s="215"/>
      <c r="BX408" s="215"/>
      <c r="BY408" s="215"/>
      <c r="BZ408" s="215"/>
      <c r="CA408" s="215"/>
      <c r="CB408" s="215"/>
      <c r="CC408" s="215"/>
      <c r="CD408" s="215"/>
      <c r="CE408" s="215"/>
      <c r="CF408" s="215"/>
      <c r="CG408" s="215"/>
      <c r="CH408" s="215"/>
      <c r="CI408" s="233"/>
      <c r="CJ408" s="233"/>
      <c r="CK408" s="233"/>
      <c r="CL408" s="233"/>
      <c r="CM408" s="233"/>
      <c r="CN408" s="233"/>
    </row>
    <row r="409" spans="4:92" ht="14.25" customHeight="1" x14ac:dyDescent="0.35">
      <c r="D409" s="273" t="s">
        <v>122</v>
      </c>
      <c r="E409" s="273"/>
      <c r="F409" s="273"/>
      <c r="G409" s="273"/>
      <c r="H409" s="273"/>
      <c r="I409" s="273"/>
      <c r="J409" s="273"/>
      <c r="K409" s="273"/>
      <c r="L409" s="273"/>
      <c r="M409" s="273"/>
      <c r="N409" s="273"/>
      <c r="O409" s="273"/>
      <c r="P409" s="273"/>
      <c r="Q409" s="273"/>
      <c r="R409" s="273"/>
      <c r="S409" s="273"/>
      <c r="T409" s="273"/>
      <c r="U409" s="272">
        <f>SUM(U390:Z408)</f>
        <v>58</v>
      </c>
      <c r="V409" s="272"/>
      <c r="W409" s="272"/>
      <c r="X409" s="272"/>
      <c r="Y409" s="272"/>
      <c r="Z409" s="272"/>
      <c r="AA409" s="272">
        <f>SUM(AA390:AF408)</f>
        <v>59</v>
      </c>
      <c r="AB409" s="272"/>
      <c r="AC409" s="272"/>
      <c r="AD409" s="272"/>
      <c r="AE409" s="272"/>
      <c r="AF409" s="272"/>
      <c r="AG409" s="272">
        <f>SUM(AG390:AL408)</f>
        <v>117</v>
      </c>
      <c r="AH409" s="272"/>
      <c r="AI409" s="272"/>
      <c r="AJ409" s="272"/>
      <c r="AK409" s="272"/>
      <c r="AL409" s="272"/>
      <c r="AM409" s="273">
        <f>SUM(AM390:AR408)</f>
        <v>126</v>
      </c>
      <c r="AN409" s="273"/>
      <c r="AO409" s="273"/>
      <c r="AP409" s="273"/>
      <c r="AQ409" s="273"/>
      <c r="AR409" s="273"/>
      <c r="AS409" s="273">
        <f>SUM(AS390:AX408)</f>
        <v>140</v>
      </c>
      <c r="AT409" s="273"/>
      <c r="AU409" s="273"/>
      <c r="AV409" s="273"/>
      <c r="AW409" s="273"/>
      <c r="AX409" s="273"/>
      <c r="AY409" s="274">
        <f>SUM(AY390:BD408)</f>
        <v>266</v>
      </c>
      <c r="AZ409" s="274"/>
      <c r="BA409" s="274"/>
      <c r="BB409" s="274"/>
      <c r="BC409" s="274"/>
      <c r="BD409" s="274"/>
      <c r="BE409" s="272">
        <f>SUM(BE390:BJ408)</f>
        <v>0</v>
      </c>
      <c r="BF409" s="272"/>
      <c r="BG409" s="272"/>
      <c r="BH409" s="272"/>
      <c r="BI409" s="272"/>
      <c r="BJ409" s="272"/>
      <c r="BK409" s="272">
        <f t="shared" ref="BK409" si="17">SUM(BK390:BP408)</f>
        <v>0</v>
      </c>
      <c r="BL409" s="272"/>
      <c r="BM409" s="272"/>
      <c r="BN409" s="272"/>
      <c r="BO409" s="272"/>
      <c r="BP409" s="272"/>
      <c r="BQ409" s="272">
        <f t="shared" ref="BQ409" si="18">SUM(BQ390:BV408)</f>
        <v>0</v>
      </c>
      <c r="BR409" s="272"/>
      <c r="BS409" s="272"/>
      <c r="BT409" s="272"/>
      <c r="BU409" s="272"/>
      <c r="BV409" s="272"/>
      <c r="BW409" s="273">
        <f>SUM(BW390:CB408)</f>
        <v>0</v>
      </c>
      <c r="BX409" s="273"/>
      <c r="BY409" s="273"/>
      <c r="BZ409" s="273"/>
      <c r="CA409" s="273"/>
      <c r="CB409" s="273"/>
      <c r="CC409" s="273">
        <f>SUM(CC390:CH408)</f>
        <v>0</v>
      </c>
      <c r="CD409" s="273"/>
      <c r="CE409" s="273"/>
      <c r="CF409" s="273"/>
      <c r="CG409" s="273"/>
      <c r="CH409" s="273"/>
      <c r="CI409" s="274">
        <f t="shared" ref="CI409" si="19">SUM(CI390:CN408)</f>
        <v>0</v>
      </c>
      <c r="CJ409" s="274"/>
      <c r="CK409" s="274"/>
      <c r="CL409" s="274"/>
      <c r="CM409" s="274"/>
      <c r="CN409" s="274"/>
    </row>
    <row r="410" spans="4:92" ht="14.25" customHeight="1" x14ac:dyDescent="0.35">
      <c r="D410" s="264" t="s">
        <v>1051</v>
      </c>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4"/>
      <c r="AD410" s="264"/>
      <c r="AE410" s="264"/>
      <c r="AF410" s="264"/>
      <c r="AG410" s="264"/>
      <c r="AH410" s="264"/>
      <c r="AI410" s="264"/>
      <c r="AJ410" s="264"/>
      <c r="AK410" s="264"/>
      <c r="AL410" s="264"/>
      <c r="AM410" s="264"/>
      <c r="AN410" s="264"/>
      <c r="AO410" s="264"/>
      <c r="AP410" s="264"/>
      <c r="AQ410" s="264"/>
      <c r="AR410" s="264"/>
      <c r="AS410" s="264"/>
      <c r="AT410" s="264"/>
      <c r="AU410" s="264"/>
      <c r="AV410" s="264"/>
      <c r="AW410" s="264"/>
      <c r="AX410" s="264"/>
      <c r="AY410" s="264"/>
      <c r="AZ410" s="264"/>
      <c r="BA410" s="264"/>
      <c r="BB410" s="264"/>
      <c r="BC410" s="264"/>
      <c r="BD410" s="264"/>
      <c r="BE410" s="264"/>
      <c r="BF410" s="264"/>
      <c r="BG410" s="264"/>
      <c r="BH410" s="264"/>
      <c r="BI410" s="264"/>
      <c r="BJ410" s="264"/>
      <c r="BK410" s="264"/>
      <c r="BL410" s="264"/>
      <c r="BM410" s="264"/>
      <c r="BN410" s="264"/>
      <c r="BO410" s="264"/>
      <c r="BP410" s="264"/>
      <c r="BQ410" s="264"/>
      <c r="BR410" s="264"/>
      <c r="BS410" s="264"/>
      <c r="BT410" s="264"/>
      <c r="BU410" s="264"/>
      <c r="BV410" s="264"/>
      <c r="BW410" s="264"/>
      <c r="BX410" s="264"/>
      <c r="BY410" s="264"/>
      <c r="BZ410" s="264"/>
      <c r="CA410" s="264"/>
      <c r="CB410" s="264"/>
      <c r="CC410" s="264"/>
      <c r="CD410" s="264"/>
      <c r="CE410" s="264"/>
      <c r="CF410" s="264"/>
      <c r="CG410" s="264"/>
      <c r="CH410" s="264"/>
      <c r="CI410" s="264"/>
      <c r="CJ410" s="264"/>
      <c r="CK410" s="264"/>
      <c r="CL410" s="264"/>
      <c r="CM410" s="264"/>
      <c r="CN410" s="264"/>
    </row>
    <row r="411" spans="4:92" ht="14.25" customHeight="1" x14ac:dyDescent="0.35">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60"/>
      <c r="AE411" s="260"/>
      <c r="AF411" s="260"/>
      <c r="AG411" s="260"/>
      <c r="AH411" s="260"/>
      <c r="AI411" s="260"/>
      <c r="AJ411" s="260"/>
      <c r="AK411" s="260"/>
      <c r="AL411" s="260"/>
      <c r="AM411" s="260"/>
      <c r="AN411" s="260"/>
      <c r="AO411" s="260"/>
      <c r="AP411" s="260"/>
      <c r="AQ411" s="260"/>
      <c r="AR411" s="260"/>
      <c r="AS411" s="260"/>
      <c r="AT411" s="260"/>
      <c r="AU411" s="260"/>
      <c r="AV411" s="260"/>
      <c r="AW411" s="260"/>
      <c r="AX411" s="260"/>
      <c r="AY411" s="260"/>
      <c r="AZ411" s="260"/>
      <c r="BA411" s="260"/>
      <c r="BB411" s="260"/>
      <c r="BC411" s="260"/>
      <c r="BD411" s="260"/>
      <c r="BE411" s="260"/>
      <c r="BF411" s="260"/>
      <c r="BG411" s="260"/>
      <c r="BH411" s="260"/>
      <c r="BI411" s="260"/>
      <c r="BJ411" s="260"/>
      <c r="BK411" s="260"/>
      <c r="BL411" s="260"/>
      <c r="BM411" s="260"/>
      <c r="BN411" s="260"/>
      <c r="BO411" s="260"/>
      <c r="BP411" s="260"/>
      <c r="BQ411" s="260"/>
      <c r="BR411" s="260"/>
      <c r="BS411" s="260"/>
      <c r="BT411" s="260"/>
      <c r="BU411" s="260"/>
      <c r="BV411" s="260"/>
      <c r="BW411" s="260"/>
      <c r="BX411" s="260"/>
      <c r="BY411" s="260"/>
      <c r="BZ411" s="260"/>
      <c r="CA411" s="260"/>
      <c r="CB411" s="260"/>
      <c r="CC411" s="260"/>
      <c r="CD411" s="260"/>
      <c r="CE411" s="260"/>
      <c r="CF411" s="260"/>
      <c r="CG411" s="260"/>
      <c r="CH411" s="260"/>
      <c r="CI411" s="260"/>
      <c r="CJ411" s="260"/>
      <c r="CK411" s="260"/>
      <c r="CL411" s="260"/>
      <c r="CM411" s="260"/>
      <c r="CN411" s="260"/>
    </row>
    <row r="412" spans="4:92" ht="14.25" customHeight="1" x14ac:dyDescent="0.35">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BI412" s="12"/>
      <c r="BJ412" s="12"/>
      <c r="BK412" s="12"/>
      <c r="BL412" s="12"/>
      <c r="BM412" s="12"/>
      <c r="BN412" s="12"/>
      <c r="BO412" s="12"/>
      <c r="BP412" s="12"/>
      <c r="BQ412" s="12"/>
      <c r="BR412" s="12"/>
      <c r="BS412" s="12"/>
      <c r="BT412" s="12"/>
      <c r="BU412" s="12"/>
      <c r="BV412" s="12"/>
      <c r="BW412" s="12"/>
    </row>
    <row r="413" spans="4:92" ht="14.25" customHeight="1" x14ac:dyDescent="0.35">
      <c r="D413" s="255" t="s">
        <v>240</v>
      </c>
      <c r="E413" s="255"/>
      <c r="F413" s="255"/>
      <c r="G413" s="255"/>
      <c r="H413" s="255"/>
      <c r="I413" s="255"/>
      <c r="J413" s="255"/>
      <c r="K413" s="255"/>
      <c r="L413" s="255"/>
      <c r="M413" s="255"/>
      <c r="N413" s="255"/>
      <c r="O413" s="255"/>
      <c r="P413" s="255"/>
      <c r="Q413" s="255"/>
      <c r="R413" s="255"/>
      <c r="S413" s="255"/>
      <c r="T413" s="255"/>
      <c r="U413" s="255"/>
      <c r="V413" s="255"/>
      <c r="W413" s="255"/>
      <c r="X413" s="255"/>
      <c r="Y413" s="255"/>
      <c r="Z413" s="255"/>
      <c r="AA413" s="255"/>
      <c r="AB413" s="255"/>
      <c r="AC413" s="255"/>
      <c r="AD413" s="255"/>
      <c r="AE413" s="255"/>
      <c r="AF413" s="255"/>
      <c r="AG413" s="255"/>
      <c r="AH413" s="255"/>
      <c r="AI413" s="255"/>
      <c r="AJ413" s="255"/>
      <c r="AK413" s="255"/>
      <c r="AL413" s="255"/>
      <c r="AM413" s="255"/>
      <c r="AN413" s="255"/>
      <c r="AO413" s="255"/>
      <c r="AP413" s="255"/>
      <c r="AQ413" s="255"/>
      <c r="AR413" s="255"/>
      <c r="AS413" s="255"/>
      <c r="AT413" s="255"/>
      <c r="AU413" s="9"/>
      <c r="AV413" s="219" t="s">
        <v>301</v>
      </c>
      <c r="AW413" s="219"/>
      <c r="AX413" s="219"/>
      <c r="AY413" s="219"/>
      <c r="AZ413" s="219"/>
      <c r="BA413" s="219"/>
      <c r="BB413" s="219"/>
      <c r="BC413" s="219"/>
      <c r="BD413" s="219"/>
      <c r="BE413" s="219"/>
      <c r="BF413" s="219"/>
      <c r="BG413" s="219"/>
      <c r="BH413" s="219"/>
      <c r="BI413" s="219"/>
      <c r="BJ413" s="219"/>
      <c r="BK413" s="219"/>
      <c r="BL413" s="219"/>
      <c r="BM413" s="219"/>
      <c r="BN413" s="219"/>
      <c r="BO413" s="219"/>
      <c r="BP413" s="219"/>
      <c r="BQ413" s="219"/>
      <c r="BR413" s="219"/>
      <c r="BS413" s="219"/>
      <c r="BT413" s="219"/>
      <c r="BU413" s="219"/>
      <c r="BV413" s="219"/>
      <c r="BW413" s="219"/>
      <c r="BX413" s="219"/>
      <c r="BY413" s="219"/>
      <c r="BZ413" s="219"/>
      <c r="CA413" s="219"/>
      <c r="CB413" s="219"/>
      <c r="CC413" s="219"/>
      <c r="CD413" s="219"/>
      <c r="CE413" s="219"/>
      <c r="CF413" s="219"/>
      <c r="CG413" s="219"/>
      <c r="CH413" s="219"/>
      <c r="CI413" s="219"/>
      <c r="CJ413" s="219"/>
      <c r="CK413" s="219"/>
      <c r="CL413" s="219"/>
      <c r="CM413" s="219"/>
      <c r="CN413" s="219"/>
    </row>
    <row r="414" spans="4:92" ht="14.25" customHeight="1" x14ac:dyDescent="0.35">
      <c r="D414" s="255"/>
      <c r="E414" s="255"/>
      <c r="F414" s="255"/>
      <c r="G414" s="255"/>
      <c r="H414" s="255"/>
      <c r="I414" s="255"/>
      <c r="J414" s="255"/>
      <c r="K414" s="255"/>
      <c r="L414" s="255"/>
      <c r="M414" s="255"/>
      <c r="N414" s="255"/>
      <c r="O414" s="255"/>
      <c r="P414" s="255"/>
      <c r="Q414" s="255"/>
      <c r="R414" s="255"/>
      <c r="S414" s="255"/>
      <c r="T414" s="255"/>
      <c r="U414" s="255"/>
      <c r="V414" s="255"/>
      <c r="W414" s="255"/>
      <c r="X414" s="255"/>
      <c r="Y414" s="255"/>
      <c r="Z414" s="255"/>
      <c r="AA414" s="255"/>
      <c r="AB414" s="255"/>
      <c r="AC414" s="255"/>
      <c r="AD414" s="255"/>
      <c r="AE414" s="255"/>
      <c r="AF414" s="255"/>
      <c r="AG414" s="255"/>
      <c r="AH414" s="255"/>
      <c r="AI414" s="255"/>
      <c r="AJ414" s="255"/>
      <c r="AK414" s="255"/>
      <c r="AL414" s="255"/>
      <c r="AM414" s="255"/>
      <c r="AN414" s="255"/>
      <c r="AO414" s="255"/>
      <c r="AP414" s="255"/>
      <c r="AQ414" s="255"/>
      <c r="AR414" s="255"/>
      <c r="AS414" s="255"/>
      <c r="AT414" s="255"/>
      <c r="AU414" s="9"/>
      <c r="AV414" s="219"/>
      <c r="AW414" s="219"/>
      <c r="AX414" s="219"/>
      <c r="AY414" s="219"/>
      <c r="AZ414" s="219"/>
      <c r="BA414" s="219"/>
      <c r="BB414" s="219"/>
      <c r="BC414" s="219"/>
      <c r="BD414" s="219"/>
      <c r="BE414" s="219"/>
      <c r="BF414" s="219"/>
      <c r="BG414" s="219"/>
      <c r="BH414" s="219"/>
      <c r="BI414" s="219"/>
      <c r="BJ414" s="219"/>
      <c r="BK414" s="219"/>
      <c r="BL414" s="219"/>
      <c r="BM414" s="219"/>
      <c r="BN414" s="219"/>
      <c r="BO414" s="219"/>
      <c r="BP414" s="219"/>
      <c r="BQ414" s="219"/>
      <c r="BR414" s="219"/>
      <c r="BS414" s="219"/>
      <c r="BT414" s="219"/>
      <c r="BU414" s="219"/>
      <c r="BV414" s="219"/>
      <c r="BW414" s="219"/>
      <c r="BX414" s="219"/>
      <c r="BY414" s="219"/>
      <c r="BZ414" s="219"/>
      <c r="CA414" s="219"/>
      <c r="CB414" s="219"/>
      <c r="CC414" s="219"/>
      <c r="CD414" s="219"/>
      <c r="CE414" s="219"/>
      <c r="CF414" s="219"/>
      <c r="CG414" s="219"/>
      <c r="CH414" s="219"/>
      <c r="CI414" s="219"/>
      <c r="CJ414" s="219"/>
      <c r="CK414" s="219"/>
      <c r="CL414" s="219"/>
      <c r="CM414" s="219"/>
      <c r="CN414" s="219"/>
    </row>
    <row r="415" spans="4:92" ht="14.25" customHeight="1" x14ac:dyDescent="0.35">
      <c r="D415" s="229" t="s">
        <v>241</v>
      </c>
      <c r="E415" s="229"/>
      <c r="F415" s="229"/>
      <c r="G415" s="229"/>
      <c r="H415" s="229"/>
      <c r="I415" s="229"/>
      <c r="J415" s="229"/>
      <c r="K415" s="229"/>
      <c r="L415" s="229"/>
      <c r="M415" s="229"/>
      <c r="N415" s="229"/>
      <c r="O415" s="229">
        <v>2010</v>
      </c>
      <c r="P415" s="229"/>
      <c r="Q415" s="229"/>
      <c r="R415" s="229"/>
      <c r="S415" s="229"/>
      <c r="T415" s="229">
        <v>2011</v>
      </c>
      <c r="U415" s="229"/>
      <c r="V415" s="229"/>
      <c r="W415" s="229"/>
      <c r="X415" s="229"/>
      <c r="Y415" s="229">
        <v>2012</v>
      </c>
      <c r="Z415" s="229"/>
      <c r="AA415" s="229"/>
      <c r="AB415" s="229"/>
      <c r="AC415" s="229">
        <v>2013</v>
      </c>
      <c r="AD415" s="229"/>
      <c r="AE415" s="229"/>
      <c r="AF415" s="229"/>
      <c r="AG415" s="229">
        <v>2014</v>
      </c>
      <c r="AH415" s="229"/>
      <c r="AI415" s="229"/>
      <c r="AJ415" s="229"/>
      <c r="AK415" s="229">
        <v>2015</v>
      </c>
      <c r="AL415" s="229"/>
      <c r="AM415" s="229"/>
      <c r="AN415" s="229"/>
      <c r="AO415" s="229"/>
      <c r="AP415" s="229">
        <v>2016</v>
      </c>
      <c r="AQ415" s="229"/>
      <c r="AR415" s="229"/>
      <c r="AS415" s="229"/>
      <c r="AT415" s="229"/>
      <c r="AU415" s="12"/>
      <c r="AV415" s="229" t="s">
        <v>303</v>
      </c>
      <c r="AW415" s="229"/>
      <c r="AX415" s="229"/>
      <c r="AY415" s="229"/>
      <c r="AZ415" s="229"/>
      <c r="BA415" s="229"/>
      <c r="BB415" s="229"/>
      <c r="BC415" s="229"/>
      <c r="BD415" s="229"/>
      <c r="BE415" s="229"/>
      <c r="BF415" s="229"/>
      <c r="BG415" s="229"/>
      <c r="BH415" s="229"/>
      <c r="BI415" s="229"/>
      <c r="BJ415" s="229"/>
      <c r="BK415" s="229"/>
      <c r="BL415" s="229"/>
      <c r="BM415" s="229" t="s">
        <v>122</v>
      </c>
      <c r="BN415" s="229"/>
      <c r="BO415" s="229"/>
      <c r="BP415" s="229"/>
      <c r="BQ415" s="229"/>
      <c r="BR415" s="229"/>
      <c r="BS415" s="229" t="s">
        <v>185</v>
      </c>
      <c r="BT415" s="229"/>
      <c r="BU415" s="229"/>
      <c r="BV415" s="229" t="s">
        <v>120</v>
      </c>
      <c r="BW415" s="229"/>
      <c r="BX415" s="229"/>
      <c r="BY415" s="229"/>
      <c r="BZ415" s="229"/>
      <c r="CA415" s="229"/>
      <c r="CB415" s="229" t="s">
        <v>185</v>
      </c>
      <c r="CC415" s="229"/>
      <c r="CD415" s="229"/>
      <c r="CE415" s="229"/>
      <c r="CF415" s="229" t="s">
        <v>121</v>
      </c>
      <c r="CG415" s="229"/>
      <c r="CH415" s="229"/>
      <c r="CI415" s="229"/>
      <c r="CJ415" s="229"/>
      <c r="CK415" s="229"/>
      <c r="CL415" s="229" t="s">
        <v>185</v>
      </c>
      <c r="CM415" s="229"/>
      <c r="CN415" s="229"/>
    </row>
    <row r="416" spans="4:92" ht="14.25" customHeight="1" x14ac:dyDescent="0.35">
      <c r="D416" s="229"/>
      <c r="E416" s="229"/>
      <c r="F416" s="229"/>
      <c r="G416" s="229"/>
      <c r="H416" s="229"/>
      <c r="I416" s="229"/>
      <c r="J416" s="229"/>
      <c r="K416" s="229"/>
      <c r="L416" s="229"/>
      <c r="M416" s="229"/>
      <c r="N416" s="229"/>
      <c r="O416" s="229"/>
      <c r="P416" s="229"/>
      <c r="Q416" s="229"/>
      <c r="R416" s="229"/>
      <c r="S416" s="229"/>
      <c r="T416" s="229"/>
      <c r="U416" s="229"/>
      <c r="V416" s="229"/>
      <c r="W416" s="229"/>
      <c r="X416" s="229"/>
      <c r="Y416" s="229"/>
      <c r="Z416" s="229"/>
      <c r="AA416" s="229"/>
      <c r="AB416" s="229"/>
      <c r="AC416" s="229"/>
      <c r="AD416" s="229"/>
      <c r="AE416" s="229"/>
      <c r="AF416" s="229"/>
      <c r="AG416" s="229"/>
      <c r="AH416" s="229"/>
      <c r="AI416" s="229"/>
      <c r="AJ416" s="229"/>
      <c r="AK416" s="229"/>
      <c r="AL416" s="229"/>
      <c r="AM416" s="229"/>
      <c r="AN416" s="229"/>
      <c r="AO416" s="229"/>
      <c r="AP416" s="229"/>
      <c r="AQ416" s="229"/>
      <c r="AR416" s="229"/>
      <c r="AS416" s="229"/>
      <c r="AT416" s="229"/>
      <c r="AU416" s="12"/>
      <c r="AV416" s="261" t="s">
        <v>305</v>
      </c>
      <c r="AW416" s="261"/>
      <c r="AX416" s="261"/>
      <c r="AY416" s="261"/>
      <c r="AZ416" s="261"/>
      <c r="BA416" s="261"/>
      <c r="BB416" s="261"/>
      <c r="BC416" s="261"/>
      <c r="BD416" s="261"/>
      <c r="BE416" s="261"/>
      <c r="BF416" s="261"/>
      <c r="BG416" s="261"/>
      <c r="BH416" s="261"/>
      <c r="BI416" s="261"/>
      <c r="BJ416" s="261"/>
      <c r="BK416" s="261"/>
      <c r="BL416" s="261"/>
      <c r="BM416" s="262">
        <v>1420</v>
      </c>
      <c r="BN416" s="262"/>
      <c r="BO416" s="262"/>
      <c r="BP416" s="262"/>
      <c r="BQ416" s="262"/>
      <c r="BR416" s="262"/>
      <c r="BS416" s="253">
        <v>100</v>
      </c>
      <c r="BT416" s="253"/>
      <c r="BU416" s="253"/>
      <c r="BV416" s="262">
        <v>875</v>
      </c>
      <c r="BW416" s="262"/>
      <c r="BX416" s="262"/>
      <c r="BY416" s="262"/>
      <c r="BZ416" s="262"/>
      <c r="CA416" s="262"/>
      <c r="CB416" s="253">
        <v>100</v>
      </c>
      <c r="CC416" s="253"/>
      <c r="CD416" s="253"/>
      <c r="CE416" s="253"/>
      <c r="CF416" s="262">
        <v>545</v>
      </c>
      <c r="CG416" s="262"/>
      <c r="CH416" s="262"/>
      <c r="CI416" s="262"/>
      <c r="CJ416" s="262"/>
      <c r="CK416" s="262"/>
      <c r="CL416" s="253">
        <v>100</v>
      </c>
      <c r="CM416" s="253"/>
      <c r="CN416" s="253"/>
    </row>
    <row r="417" spans="4:139" ht="14.25" customHeight="1" x14ac:dyDescent="0.35">
      <c r="D417" s="229"/>
      <c r="E417" s="229"/>
      <c r="F417" s="229"/>
      <c r="G417" s="229"/>
      <c r="H417" s="229"/>
      <c r="I417" s="229"/>
      <c r="J417" s="229"/>
      <c r="K417" s="229"/>
      <c r="L417" s="229"/>
      <c r="M417" s="229"/>
      <c r="N417" s="229"/>
      <c r="O417" s="229"/>
      <c r="P417" s="229"/>
      <c r="Q417" s="229"/>
      <c r="R417" s="229"/>
      <c r="S417" s="229"/>
      <c r="T417" s="229"/>
      <c r="U417" s="229"/>
      <c r="V417" s="229"/>
      <c r="W417" s="229"/>
      <c r="X417" s="229"/>
      <c r="Y417" s="229"/>
      <c r="Z417" s="229"/>
      <c r="AA417" s="229"/>
      <c r="AB417" s="229"/>
      <c r="AC417" s="229"/>
      <c r="AD417" s="229"/>
      <c r="AE417" s="229"/>
      <c r="AF417" s="229"/>
      <c r="AG417" s="229"/>
      <c r="AH417" s="229"/>
      <c r="AI417" s="229"/>
      <c r="AJ417" s="229"/>
      <c r="AK417" s="229"/>
      <c r="AL417" s="229"/>
      <c r="AM417" s="229"/>
      <c r="AN417" s="229"/>
      <c r="AO417" s="229"/>
      <c r="AP417" s="229"/>
      <c r="AQ417" s="229"/>
      <c r="AR417" s="229"/>
      <c r="AS417" s="229"/>
      <c r="AT417" s="229"/>
      <c r="AU417" s="12"/>
      <c r="AV417" s="261" t="s">
        <v>306</v>
      </c>
      <c r="AW417" s="261"/>
      <c r="AX417" s="261"/>
      <c r="AY417" s="261"/>
      <c r="AZ417" s="261"/>
      <c r="BA417" s="261"/>
      <c r="BB417" s="261"/>
      <c r="BC417" s="261"/>
      <c r="BD417" s="261"/>
      <c r="BE417" s="261"/>
      <c r="BF417" s="261"/>
      <c r="BG417" s="261"/>
      <c r="BH417" s="261"/>
      <c r="BI417" s="261"/>
      <c r="BJ417" s="261"/>
      <c r="BK417" s="261"/>
      <c r="BL417" s="261"/>
      <c r="BM417" s="262">
        <v>953</v>
      </c>
      <c r="BN417" s="262"/>
      <c r="BO417" s="262"/>
      <c r="BP417" s="262"/>
      <c r="BQ417" s="262"/>
      <c r="BR417" s="262"/>
      <c r="BS417" s="253">
        <f>+(BM417/$BM$416)*100</f>
        <v>67.112676056338032</v>
      </c>
      <c r="BT417" s="253"/>
      <c r="BU417" s="253"/>
      <c r="BV417" s="262">
        <v>696</v>
      </c>
      <c r="BW417" s="262"/>
      <c r="BX417" s="262"/>
      <c r="BY417" s="262"/>
      <c r="BZ417" s="262"/>
      <c r="CA417" s="262"/>
      <c r="CB417" s="263">
        <f>+(BV417/$BV$416)*100</f>
        <v>79.542857142857144</v>
      </c>
      <c r="CC417" s="263"/>
      <c r="CD417" s="263"/>
      <c r="CE417" s="263"/>
      <c r="CF417" s="262">
        <v>257</v>
      </c>
      <c r="CG417" s="262"/>
      <c r="CH417" s="262"/>
      <c r="CI417" s="262"/>
      <c r="CJ417" s="262"/>
      <c r="CK417" s="262"/>
      <c r="CL417" s="263">
        <f>+(CF417/$CF$416)*100</f>
        <v>47.155963302752298</v>
      </c>
      <c r="CM417" s="263"/>
      <c r="CN417" s="263"/>
    </row>
    <row r="418" spans="4:139" ht="14.25" customHeight="1" x14ac:dyDescent="0.35">
      <c r="D418" s="261" t="s">
        <v>242</v>
      </c>
      <c r="E418" s="261"/>
      <c r="F418" s="261"/>
      <c r="G418" s="261"/>
      <c r="H418" s="261"/>
      <c r="I418" s="261"/>
      <c r="J418" s="261"/>
      <c r="K418" s="261"/>
      <c r="L418" s="261"/>
      <c r="M418" s="261"/>
      <c r="N418" s="261"/>
      <c r="O418" s="265"/>
      <c r="P418" s="265"/>
      <c r="Q418" s="265"/>
      <c r="R418" s="265"/>
      <c r="S418" s="265"/>
      <c r="T418" s="253"/>
      <c r="U418" s="253"/>
      <c r="V418" s="253"/>
      <c r="W418" s="253"/>
      <c r="X418" s="253"/>
      <c r="Y418" s="253"/>
      <c r="Z418" s="253"/>
      <c r="AA418" s="253"/>
      <c r="AB418" s="253"/>
      <c r="AC418" s="253"/>
      <c r="AD418" s="253"/>
      <c r="AE418" s="253"/>
      <c r="AF418" s="253"/>
      <c r="AG418" s="253"/>
      <c r="AH418" s="253"/>
      <c r="AI418" s="253"/>
      <c r="AJ418" s="253"/>
      <c r="AK418" s="265"/>
      <c r="AL418" s="265"/>
      <c r="AM418" s="265"/>
      <c r="AN418" s="265"/>
      <c r="AO418" s="265"/>
      <c r="AP418" s="265"/>
      <c r="AQ418" s="265"/>
      <c r="AR418" s="265"/>
      <c r="AS418" s="265"/>
      <c r="AT418" s="265"/>
      <c r="AU418" s="12"/>
      <c r="AV418" s="261" t="s">
        <v>307</v>
      </c>
      <c r="AW418" s="261"/>
      <c r="AX418" s="261"/>
      <c r="AY418" s="261"/>
      <c r="AZ418" s="261"/>
      <c r="BA418" s="261"/>
      <c r="BB418" s="261"/>
      <c r="BC418" s="261"/>
      <c r="BD418" s="261"/>
      <c r="BE418" s="261"/>
      <c r="BF418" s="261"/>
      <c r="BG418" s="261"/>
      <c r="BH418" s="261"/>
      <c r="BI418" s="261"/>
      <c r="BJ418" s="261"/>
      <c r="BK418" s="261"/>
      <c r="BL418" s="261"/>
      <c r="BM418" s="262">
        <v>467</v>
      </c>
      <c r="BN418" s="262"/>
      <c r="BO418" s="262"/>
      <c r="BP418" s="262"/>
      <c r="BQ418" s="262"/>
      <c r="BR418" s="262"/>
      <c r="BS418" s="253">
        <f t="shared" ref="BS418:BS420" si="20">+(BM418/$BM$416)*100</f>
        <v>32.887323943661976</v>
      </c>
      <c r="BT418" s="253"/>
      <c r="BU418" s="253"/>
      <c r="BV418" s="262">
        <v>179</v>
      </c>
      <c r="BW418" s="262"/>
      <c r="BX418" s="262"/>
      <c r="BY418" s="262"/>
      <c r="BZ418" s="262"/>
      <c r="CA418" s="262"/>
      <c r="CB418" s="263">
        <f t="shared" ref="CB418:CB420" si="21">+(BV418/$BV$416)*100</f>
        <v>20.457142857142856</v>
      </c>
      <c r="CC418" s="263"/>
      <c r="CD418" s="263"/>
      <c r="CE418" s="263"/>
      <c r="CF418" s="262">
        <v>288</v>
      </c>
      <c r="CG418" s="262"/>
      <c r="CH418" s="262"/>
      <c r="CI418" s="262"/>
      <c r="CJ418" s="262"/>
      <c r="CK418" s="262"/>
      <c r="CL418" s="263">
        <f t="shared" ref="CL418:CL420" si="22">+(CF418/$CF$416)*100</f>
        <v>52.844036697247709</v>
      </c>
      <c r="CM418" s="263"/>
      <c r="CN418" s="263"/>
    </row>
    <row r="419" spans="4:139" ht="14.25" customHeight="1" x14ac:dyDescent="0.35">
      <c r="D419" s="261" t="s">
        <v>243</v>
      </c>
      <c r="E419" s="261"/>
      <c r="F419" s="261"/>
      <c r="G419" s="261"/>
      <c r="H419" s="261"/>
      <c r="I419" s="261"/>
      <c r="J419" s="261"/>
      <c r="K419" s="261"/>
      <c r="L419" s="261"/>
      <c r="M419" s="261"/>
      <c r="N419" s="261"/>
      <c r="O419" s="265"/>
      <c r="P419" s="265"/>
      <c r="Q419" s="265"/>
      <c r="R419" s="265"/>
      <c r="S419" s="265"/>
      <c r="T419" s="253"/>
      <c r="U419" s="253"/>
      <c r="V419" s="253"/>
      <c r="W419" s="253"/>
      <c r="X419" s="253"/>
      <c r="Y419" s="253"/>
      <c r="Z419" s="253"/>
      <c r="AA419" s="253"/>
      <c r="AB419" s="253"/>
      <c r="AC419" s="253"/>
      <c r="AD419" s="253"/>
      <c r="AE419" s="253"/>
      <c r="AF419" s="253"/>
      <c r="AG419" s="253"/>
      <c r="AH419" s="253"/>
      <c r="AI419" s="253"/>
      <c r="AJ419" s="253"/>
      <c r="AK419" s="265"/>
      <c r="AL419" s="265"/>
      <c r="AM419" s="265"/>
      <c r="AN419" s="265"/>
      <c r="AO419" s="265"/>
      <c r="AP419" s="265"/>
      <c r="AQ419" s="265"/>
      <c r="AR419" s="265"/>
      <c r="AS419" s="265"/>
      <c r="AT419" s="265"/>
      <c r="AU419" s="12"/>
      <c r="AV419" s="261" t="s">
        <v>308</v>
      </c>
      <c r="AW419" s="261"/>
      <c r="AX419" s="261"/>
      <c r="AY419" s="261"/>
      <c r="AZ419" s="261"/>
      <c r="BA419" s="261"/>
      <c r="BB419" s="261"/>
      <c r="BC419" s="261"/>
      <c r="BD419" s="261"/>
      <c r="BE419" s="261"/>
      <c r="BF419" s="261"/>
      <c r="BG419" s="261"/>
      <c r="BH419" s="261"/>
      <c r="BI419" s="261"/>
      <c r="BJ419" s="261"/>
      <c r="BK419" s="261"/>
      <c r="BL419" s="261"/>
      <c r="BM419" s="262">
        <v>194</v>
      </c>
      <c r="BN419" s="262"/>
      <c r="BO419" s="262"/>
      <c r="BP419" s="262"/>
      <c r="BQ419" s="262"/>
      <c r="BR419" s="262"/>
      <c r="BS419" s="263">
        <f t="shared" si="20"/>
        <v>13.661971830985916</v>
      </c>
      <c r="BT419" s="263"/>
      <c r="BU419" s="263"/>
      <c r="BV419" s="262">
        <v>97</v>
      </c>
      <c r="BW419" s="262"/>
      <c r="BX419" s="262"/>
      <c r="BY419" s="262"/>
      <c r="BZ419" s="262"/>
      <c r="CA419" s="262"/>
      <c r="CB419" s="263">
        <f t="shared" si="21"/>
        <v>11.085714285714285</v>
      </c>
      <c r="CC419" s="263"/>
      <c r="CD419" s="263"/>
      <c r="CE419" s="263"/>
      <c r="CF419" s="262">
        <v>97</v>
      </c>
      <c r="CG419" s="262"/>
      <c r="CH419" s="262"/>
      <c r="CI419" s="262"/>
      <c r="CJ419" s="262"/>
      <c r="CK419" s="262"/>
      <c r="CL419" s="263">
        <f t="shared" si="22"/>
        <v>17.798165137614681</v>
      </c>
      <c r="CM419" s="263"/>
      <c r="CN419" s="263"/>
    </row>
    <row r="420" spans="4:139" ht="14.25" customHeight="1" x14ac:dyDescent="0.35">
      <c r="D420" s="261" t="s">
        <v>244</v>
      </c>
      <c r="E420" s="261"/>
      <c r="F420" s="261"/>
      <c r="G420" s="261"/>
      <c r="H420" s="261"/>
      <c r="I420" s="261"/>
      <c r="J420" s="261"/>
      <c r="K420" s="261"/>
      <c r="L420" s="261"/>
      <c r="M420" s="261"/>
      <c r="N420" s="261"/>
      <c r="O420" s="266"/>
      <c r="P420" s="267"/>
      <c r="Q420" s="267"/>
      <c r="R420" s="267"/>
      <c r="S420" s="268"/>
      <c r="T420" s="253"/>
      <c r="U420" s="253"/>
      <c r="V420" s="253"/>
      <c r="W420" s="253"/>
      <c r="X420" s="253"/>
      <c r="Y420" s="253"/>
      <c r="Z420" s="253"/>
      <c r="AA420" s="253"/>
      <c r="AB420" s="253"/>
      <c r="AC420" s="253"/>
      <c r="AD420" s="253"/>
      <c r="AE420" s="253"/>
      <c r="AF420" s="253"/>
      <c r="AG420" s="253"/>
      <c r="AH420" s="253"/>
      <c r="AI420" s="253"/>
      <c r="AJ420" s="253"/>
      <c r="AK420" s="265"/>
      <c r="AL420" s="265"/>
      <c r="AM420" s="265"/>
      <c r="AN420" s="265"/>
      <c r="AO420" s="265"/>
      <c r="AP420" s="265"/>
      <c r="AQ420" s="265"/>
      <c r="AR420" s="265"/>
      <c r="AS420" s="265"/>
      <c r="AT420" s="265"/>
      <c r="AU420" s="12"/>
      <c r="AV420" s="261" t="s">
        <v>309</v>
      </c>
      <c r="AW420" s="261"/>
      <c r="AX420" s="261"/>
      <c r="AY420" s="261"/>
      <c r="AZ420" s="261"/>
      <c r="BA420" s="261"/>
      <c r="BB420" s="261"/>
      <c r="BC420" s="261"/>
      <c r="BD420" s="261"/>
      <c r="BE420" s="261"/>
      <c r="BF420" s="261"/>
      <c r="BG420" s="261"/>
      <c r="BH420" s="261"/>
      <c r="BI420" s="261"/>
      <c r="BJ420" s="261"/>
      <c r="BK420" s="261"/>
      <c r="BL420" s="261"/>
      <c r="BM420" s="262">
        <v>273</v>
      </c>
      <c r="BN420" s="262"/>
      <c r="BO420" s="262"/>
      <c r="BP420" s="262"/>
      <c r="BQ420" s="262"/>
      <c r="BR420" s="262"/>
      <c r="BS420" s="263">
        <f t="shared" si="20"/>
        <v>19.225352112676056</v>
      </c>
      <c r="BT420" s="263"/>
      <c r="BU420" s="263"/>
      <c r="BV420" s="262">
        <v>83</v>
      </c>
      <c r="BW420" s="262"/>
      <c r="BX420" s="262"/>
      <c r="BY420" s="262"/>
      <c r="BZ420" s="262"/>
      <c r="CA420" s="262"/>
      <c r="CB420" s="263">
        <f t="shared" si="21"/>
        <v>9.4857142857142858</v>
      </c>
      <c r="CC420" s="263"/>
      <c r="CD420" s="263"/>
      <c r="CE420" s="263"/>
      <c r="CF420" s="262">
        <v>191</v>
      </c>
      <c r="CG420" s="262"/>
      <c r="CH420" s="262"/>
      <c r="CI420" s="262"/>
      <c r="CJ420" s="262"/>
      <c r="CK420" s="262"/>
      <c r="CL420" s="263">
        <f t="shared" si="22"/>
        <v>35.045871559633028</v>
      </c>
      <c r="CM420" s="263"/>
      <c r="CN420" s="263"/>
    </row>
    <row r="421" spans="4:139" ht="14.25" customHeight="1" x14ac:dyDescent="0.35">
      <c r="D421" s="315" t="s">
        <v>304</v>
      </c>
      <c r="E421" s="315"/>
      <c r="F421" s="315"/>
      <c r="G421" s="315"/>
      <c r="H421" s="315"/>
      <c r="I421" s="315"/>
      <c r="J421" s="315"/>
      <c r="K421" s="315"/>
      <c r="L421" s="315"/>
      <c r="M421" s="315"/>
      <c r="N421" s="315"/>
      <c r="O421" s="315"/>
      <c r="P421" s="315"/>
      <c r="Q421" s="315"/>
      <c r="R421" s="315"/>
      <c r="S421" s="315"/>
      <c r="T421" s="315"/>
      <c r="U421" s="315"/>
      <c r="V421" s="315"/>
      <c r="W421" s="315"/>
      <c r="X421" s="315"/>
      <c r="Y421" s="315"/>
      <c r="Z421" s="315"/>
      <c r="AA421" s="315"/>
      <c r="AB421" s="315"/>
      <c r="AC421" s="315"/>
      <c r="AD421" s="315"/>
      <c r="AE421" s="315"/>
      <c r="AF421" s="315"/>
      <c r="AG421" s="315"/>
      <c r="AH421" s="315"/>
      <c r="AI421" s="315"/>
      <c r="AJ421" s="315"/>
      <c r="AK421" s="315"/>
      <c r="AL421" s="315"/>
      <c r="AM421" s="315"/>
      <c r="AN421" s="315"/>
      <c r="AO421" s="315"/>
      <c r="AP421" s="315"/>
      <c r="AQ421" s="315"/>
      <c r="AR421" s="315"/>
      <c r="AS421" s="315"/>
      <c r="AT421" s="315"/>
      <c r="AU421" s="12"/>
      <c r="AV421" s="260" t="s">
        <v>312</v>
      </c>
      <c r="AW421" s="260"/>
      <c r="AX421" s="260"/>
      <c r="AY421" s="260"/>
      <c r="AZ421" s="260"/>
      <c r="BA421" s="260"/>
      <c r="BB421" s="260"/>
      <c r="BC421" s="260"/>
      <c r="BD421" s="260"/>
      <c r="BE421" s="260"/>
      <c r="BF421" s="260"/>
      <c r="BG421" s="260"/>
      <c r="BH421" s="260"/>
      <c r="BI421" s="260"/>
      <c r="BJ421" s="260"/>
      <c r="BK421" s="260"/>
      <c r="BL421" s="260"/>
      <c r="BM421" s="260"/>
      <c r="BN421" s="260"/>
      <c r="BO421" s="260"/>
      <c r="BP421" s="260"/>
      <c r="BQ421" s="260"/>
      <c r="BR421" s="260"/>
      <c r="BS421" s="260"/>
      <c r="BT421" s="260"/>
      <c r="BU421" s="260"/>
      <c r="BV421" s="260"/>
      <c r="BW421" s="260"/>
      <c r="BX421" s="260"/>
      <c r="BY421" s="260"/>
      <c r="BZ421" s="260"/>
      <c r="CA421" s="260"/>
      <c r="CB421" s="260"/>
      <c r="CC421" s="260"/>
      <c r="CD421" s="260"/>
      <c r="CE421" s="260"/>
      <c r="CF421" s="260"/>
      <c r="CG421" s="260"/>
      <c r="CH421" s="260"/>
      <c r="CI421" s="260"/>
      <c r="CJ421" s="260"/>
      <c r="CK421" s="260"/>
      <c r="CL421" s="260"/>
      <c r="CM421" s="260"/>
      <c r="CN421" s="260"/>
    </row>
    <row r="422" spans="4:139" ht="14.25" customHeight="1" x14ac:dyDescent="0.35">
      <c r="E422" s="91"/>
      <c r="F422" s="91"/>
      <c r="G422" s="91"/>
      <c r="H422" s="91"/>
      <c r="I422" s="91"/>
      <c r="J422" s="91"/>
      <c r="K422" s="91"/>
      <c r="L422" s="91"/>
      <c r="M422" s="91"/>
      <c r="N422" s="91"/>
      <c r="O422" s="91"/>
      <c r="P422" s="91"/>
      <c r="Q422" s="91"/>
      <c r="R422" s="91"/>
      <c r="S422" s="91"/>
      <c r="T422" s="91"/>
      <c r="U422" s="91"/>
      <c r="V422" s="91"/>
      <c r="W422" s="91"/>
      <c r="X422" s="91"/>
      <c r="Y422" s="91"/>
      <c r="Z422" s="91"/>
      <c r="AA422" s="91"/>
      <c r="AB422" s="91"/>
      <c r="AC422" s="91"/>
      <c r="AD422" s="91"/>
      <c r="AE422" s="91"/>
      <c r="AF422" s="91"/>
      <c r="AG422" s="91"/>
      <c r="AH422" s="91"/>
      <c r="AI422" s="91"/>
      <c r="AJ422" s="91"/>
      <c r="AK422" s="91"/>
      <c r="AL422" s="91"/>
      <c r="AM422" s="91"/>
      <c r="AN422" s="91"/>
      <c r="AO422" s="91"/>
      <c r="AP422" s="91"/>
      <c r="AQ422" s="91"/>
      <c r="AR422" s="91"/>
      <c r="AS422" s="91"/>
      <c r="AT422" s="91"/>
      <c r="AU422" s="91"/>
      <c r="AV422" s="91"/>
      <c r="AW422" s="91"/>
      <c r="AX422" s="91"/>
      <c r="AY422" s="91"/>
      <c r="AZ422" s="91"/>
      <c r="BA422" s="91"/>
      <c r="BB422" s="91"/>
      <c r="BC422" s="91"/>
      <c r="BD422" s="91"/>
      <c r="BE422" s="91"/>
      <c r="BF422" s="91"/>
      <c r="BG422" s="91"/>
      <c r="BH422" s="91"/>
      <c r="BI422" s="12"/>
      <c r="BJ422" s="12"/>
      <c r="BK422" s="12"/>
      <c r="BL422" s="12"/>
      <c r="BM422" s="12"/>
      <c r="BN422" s="12"/>
      <c r="BO422" s="12"/>
      <c r="BP422" s="12"/>
      <c r="BQ422" s="12"/>
      <c r="BR422" s="12"/>
      <c r="BS422" s="12"/>
      <c r="BT422" s="12"/>
      <c r="BU422" s="12"/>
      <c r="BV422" s="12"/>
      <c r="BW422" s="12"/>
    </row>
    <row r="423" spans="4:139" ht="14.25" customHeight="1" x14ac:dyDescent="0.35">
      <c r="D423" s="429" t="s">
        <v>302</v>
      </c>
      <c r="E423" s="429"/>
      <c r="F423" s="429"/>
      <c r="G423" s="429"/>
      <c r="H423" s="429"/>
      <c r="I423" s="429"/>
      <c r="J423" s="429"/>
      <c r="K423" s="429"/>
      <c r="L423" s="429"/>
      <c r="M423" s="429"/>
      <c r="N423" s="429"/>
      <c r="O423" s="429"/>
      <c r="P423" s="429"/>
      <c r="Q423" s="429"/>
      <c r="R423" s="429"/>
      <c r="S423" s="429"/>
      <c r="T423" s="429"/>
      <c r="U423" s="429"/>
      <c r="V423" s="429"/>
      <c r="W423" s="429"/>
      <c r="X423" s="429"/>
      <c r="Y423" s="429"/>
      <c r="Z423" s="429"/>
      <c r="AA423" s="429"/>
      <c r="AB423" s="429"/>
      <c r="AC423" s="429"/>
      <c r="AD423" s="429"/>
      <c r="AE423" s="429"/>
      <c r="AF423" s="429"/>
      <c r="AG423" s="429"/>
      <c r="AH423" s="429"/>
      <c r="AI423" s="429"/>
      <c r="AJ423" s="429"/>
      <c r="AK423" s="429"/>
      <c r="AL423" s="429"/>
      <c r="AM423" s="429"/>
      <c r="AN423" s="429"/>
      <c r="AO423" s="429"/>
      <c r="AP423" s="429"/>
      <c r="AQ423" s="429"/>
      <c r="AR423" s="429"/>
      <c r="AS423" s="429"/>
      <c r="AT423" s="429"/>
      <c r="AU423" s="429"/>
      <c r="AV423" s="429"/>
      <c r="AW423" s="429"/>
      <c r="AX423" s="429"/>
      <c r="AY423" s="429"/>
      <c r="AZ423" s="429"/>
      <c r="BA423" s="429"/>
      <c r="BB423" s="429"/>
      <c r="BC423" s="429"/>
      <c r="BD423" s="429"/>
      <c r="BE423" s="429"/>
      <c r="BF423" s="429"/>
      <c r="BG423" s="429"/>
      <c r="BH423" s="429"/>
      <c r="BI423" s="429"/>
      <c r="BJ423" s="429"/>
      <c r="BK423" s="429"/>
      <c r="BL423" s="429"/>
      <c r="BM423" s="429"/>
      <c r="BN423" s="429"/>
      <c r="BO423" s="429"/>
      <c r="BP423" s="429"/>
      <c r="BQ423" s="429"/>
      <c r="BR423" s="429"/>
      <c r="BS423" s="429"/>
      <c r="BT423" s="429"/>
      <c r="BU423" s="429"/>
      <c r="BV423" s="429"/>
      <c r="BW423" s="429"/>
      <c r="BX423" s="429"/>
      <c r="BY423" s="429"/>
      <c r="BZ423" s="429"/>
      <c r="CA423" s="429"/>
      <c r="CB423" s="429"/>
      <c r="CC423" s="429"/>
      <c r="CD423" s="429"/>
      <c r="CE423" s="429"/>
      <c r="CF423" s="429"/>
      <c r="CG423" s="429"/>
      <c r="CH423" s="429"/>
      <c r="CI423" s="429"/>
      <c r="CJ423" s="429"/>
      <c r="CK423" s="429"/>
      <c r="CL423" s="429"/>
      <c r="CM423" s="429"/>
      <c r="CN423" s="429"/>
    </row>
    <row r="424" spans="4:139" ht="14.25" customHeight="1" x14ac:dyDescent="0.35">
      <c r="D424" s="429"/>
      <c r="E424" s="429"/>
      <c r="F424" s="429"/>
      <c r="G424" s="429"/>
      <c r="H424" s="429"/>
      <c r="I424" s="429"/>
      <c r="J424" s="429"/>
      <c r="K424" s="429"/>
      <c r="L424" s="429"/>
      <c r="M424" s="429"/>
      <c r="N424" s="429"/>
      <c r="O424" s="429"/>
      <c r="P424" s="429"/>
      <c r="Q424" s="429"/>
      <c r="R424" s="429"/>
      <c r="S424" s="429"/>
      <c r="T424" s="429"/>
      <c r="U424" s="429"/>
      <c r="V424" s="429"/>
      <c r="W424" s="429"/>
      <c r="X424" s="429"/>
      <c r="Y424" s="429"/>
      <c r="Z424" s="429"/>
      <c r="AA424" s="429"/>
      <c r="AB424" s="429"/>
      <c r="AC424" s="429"/>
      <c r="AD424" s="429"/>
      <c r="AE424" s="429"/>
      <c r="AF424" s="429"/>
      <c r="AG424" s="429"/>
      <c r="AH424" s="429"/>
      <c r="AI424" s="429"/>
      <c r="AJ424" s="429"/>
      <c r="AK424" s="429"/>
      <c r="AL424" s="429"/>
      <c r="AM424" s="429"/>
      <c r="AN424" s="429"/>
      <c r="AO424" s="429"/>
      <c r="AP424" s="429"/>
      <c r="AQ424" s="429"/>
      <c r="AR424" s="429"/>
      <c r="AS424" s="429"/>
      <c r="AT424" s="429"/>
      <c r="AU424" s="429"/>
      <c r="AV424" s="429"/>
      <c r="AW424" s="429"/>
      <c r="AX424" s="429"/>
      <c r="AY424" s="429"/>
      <c r="AZ424" s="429"/>
      <c r="BA424" s="429"/>
      <c r="BB424" s="429"/>
      <c r="BC424" s="429"/>
      <c r="BD424" s="429"/>
      <c r="BE424" s="429"/>
      <c r="BF424" s="429"/>
      <c r="BG424" s="429"/>
      <c r="BH424" s="429"/>
      <c r="BI424" s="429"/>
      <c r="BJ424" s="429"/>
      <c r="BK424" s="429"/>
      <c r="BL424" s="429"/>
      <c r="BM424" s="429"/>
      <c r="BN424" s="429"/>
      <c r="BO424" s="429"/>
      <c r="BP424" s="429"/>
      <c r="BQ424" s="429"/>
      <c r="BR424" s="429"/>
      <c r="BS424" s="429"/>
      <c r="BT424" s="429"/>
      <c r="BU424" s="429"/>
      <c r="BV424" s="429"/>
      <c r="BW424" s="429"/>
      <c r="BX424" s="429"/>
      <c r="BY424" s="429"/>
      <c r="BZ424" s="429"/>
      <c r="CA424" s="429"/>
      <c r="CB424" s="429"/>
      <c r="CC424" s="429"/>
      <c r="CD424" s="429"/>
      <c r="CE424" s="429"/>
      <c r="CF424" s="429"/>
      <c r="CG424" s="429"/>
      <c r="CH424" s="429"/>
      <c r="CI424" s="429"/>
      <c r="CJ424" s="429"/>
      <c r="CK424" s="429"/>
      <c r="CL424" s="429"/>
      <c r="CM424" s="429"/>
      <c r="CN424" s="429"/>
    </row>
    <row r="425" spans="4:139" ht="14.25" customHeight="1" x14ac:dyDescent="0.35">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row>
    <row r="426" spans="4:139" ht="14.25" customHeight="1" x14ac:dyDescent="0.35">
      <c r="D426" s="275" t="s">
        <v>245</v>
      </c>
      <c r="E426" s="275"/>
      <c r="F426" s="275"/>
      <c r="G426" s="275"/>
      <c r="H426" s="275"/>
      <c r="I426" s="275"/>
      <c r="J426" s="275"/>
      <c r="K426" s="275"/>
      <c r="L426" s="275"/>
      <c r="M426" s="275"/>
      <c r="N426" s="275"/>
      <c r="O426" s="275"/>
      <c r="P426" s="275"/>
      <c r="Q426" s="275"/>
      <c r="R426" s="275"/>
      <c r="S426" s="275" t="s">
        <v>849</v>
      </c>
      <c r="T426" s="275"/>
      <c r="U426" s="275"/>
      <c r="V426" s="275"/>
      <c r="W426" s="275"/>
      <c r="X426" s="275"/>
      <c r="Y426" s="275"/>
      <c r="Z426" s="275"/>
      <c r="AA426" s="275"/>
      <c r="AB426" s="275"/>
      <c r="AC426" s="275"/>
      <c r="AD426" s="275"/>
      <c r="AE426" s="275"/>
      <c r="AF426" s="275"/>
      <c r="AG426" s="275" t="s">
        <v>996</v>
      </c>
      <c r="AH426" s="275"/>
      <c r="AI426" s="275"/>
      <c r="AJ426" s="275"/>
      <c r="AK426" s="275"/>
      <c r="AL426" s="275"/>
      <c r="AM426" s="275"/>
      <c r="AN426" s="275"/>
      <c r="AO426" s="275"/>
      <c r="AP426" s="275"/>
      <c r="AQ426" s="275"/>
      <c r="AR426" s="275"/>
      <c r="AS426" s="275"/>
      <c r="AT426" s="275"/>
    </row>
    <row r="427" spans="4:139" ht="14.25" customHeight="1" x14ac:dyDescent="0.35">
      <c r="D427" s="275"/>
      <c r="E427" s="275"/>
      <c r="F427" s="275"/>
      <c r="G427" s="275"/>
      <c r="H427" s="275"/>
      <c r="I427" s="275"/>
      <c r="J427" s="275"/>
      <c r="K427" s="275"/>
      <c r="L427" s="275"/>
      <c r="M427" s="275"/>
      <c r="N427" s="275"/>
      <c r="O427" s="275"/>
      <c r="P427" s="275"/>
      <c r="Q427" s="275"/>
      <c r="R427" s="275"/>
      <c r="S427" s="275" t="s">
        <v>254</v>
      </c>
      <c r="T427" s="275"/>
      <c r="U427" s="275"/>
      <c r="V427" s="275"/>
      <c r="W427" s="275"/>
      <c r="X427" s="275"/>
      <c r="Y427" s="275"/>
      <c r="Z427" s="463" t="s">
        <v>246</v>
      </c>
      <c r="AA427" s="463"/>
      <c r="AB427" s="463"/>
      <c r="AC427" s="463"/>
      <c r="AD427" s="463"/>
      <c r="AE427" s="463"/>
      <c r="AF427" s="463"/>
      <c r="AG427" s="275" t="s">
        <v>254</v>
      </c>
      <c r="AH427" s="275"/>
      <c r="AI427" s="275"/>
      <c r="AJ427" s="275"/>
      <c r="AK427" s="275"/>
      <c r="AL427" s="275"/>
      <c r="AM427" s="275"/>
      <c r="AN427" s="463" t="s">
        <v>246</v>
      </c>
      <c r="AO427" s="463"/>
      <c r="AP427" s="463"/>
      <c r="AQ427" s="463"/>
      <c r="AR427" s="463"/>
      <c r="AS427" s="463"/>
      <c r="AT427" s="463"/>
      <c r="EH427" s="93" t="s">
        <v>601</v>
      </c>
      <c r="EI427" s="93" t="s">
        <v>602</v>
      </c>
    </row>
    <row r="428" spans="4:139" ht="14.25" customHeight="1" x14ac:dyDescent="0.3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463"/>
      <c r="AA428" s="463"/>
      <c r="AB428" s="463"/>
      <c r="AC428" s="463"/>
      <c r="AD428" s="463"/>
      <c r="AE428" s="463"/>
      <c r="AF428" s="463"/>
      <c r="AG428" s="275"/>
      <c r="AH428" s="275"/>
      <c r="AI428" s="275"/>
      <c r="AJ428" s="275"/>
      <c r="AK428" s="275"/>
      <c r="AL428" s="275"/>
      <c r="AM428" s="275"/>
      <c r="AN428" s="463"/>
      <c r="AO428" s="463"/>
      <c r="AP428" s="463"/>
      <c r="AQ428" s="463"/>
      <c r="AR428" s="463"/>
      <c r="AS428" s="463"/>
      <c r="AT428" s="463"/>
    </row>
    <row r="429" spans="4:139" ht="14.25" customHeight="1" x14ac:dyDescent="0.35">
      <c r="D429" s="253" t="s">
        <v>933</v>
      </c>
      <c r="E429" s="253"/>
      <c r="F429" s="253"/>
      <c r="G429" s="253"/>
      <c r="H429" s="253"/>
      <c r="I429" s="253"/>
      <c r="J429" s="253"/>
      <c r="K429" s="253"/>
      <c r="L429" s="253"/>
      <c r="M429" s="253"/>
      <c r="N429" s="253"/>
      <c r="O429" s="253"/>
      <c r="P429" s="253"/>
      <c r="Q429" s="253"/>
      <c r="R429" s="253"/>
      <c r="S429" s="253">
        <v>0</v>
      </c>
      <c r="T429" s="253"/>
      <c r="U429" s="253"/>
      <c r="V429" s="253"/>
      <c r="W429" s="253"/>
      <c r="X429" s="253"/>
      <c r="Y429" s="253"/>
      <c r="Z429" s="263">
        <v>0</v>
      </c>
      <c r="AA429" s="263"/>
      <c r="AB429" s="263"/>
      <c r="AC429" s="263"/>
      <c r="AD429" s="263"/>
      <c r="AE429" s="263"/>
      <c r="AF429" s="263"/>
      <c r="AG429" s="253">
        <v>0</v>
      </c>
      <c r="AH429" s="253"/>
      <c r="AI429" s="253"/>
      <c r="AJ429" s="253"/>
      <c r="AK429" s="253"/>
      <c r="AL429" s="253"/>
      <c r="AM429" s="253"/>
      <c r="AN429" s="263"/>
      <c r="AO429" s="263"/>
      <c r="AP429" s="263"/>
      <c r="AQ429" s="263"/>
      <c r="AR429" s="263"/>
      <c r="AS429" s="263"/>
      <c r="AT429" s="263"/>
      <c r="EH429" s="93" t="str">
        <f>+D429</f>
        <v xml:space="preserve">Homicidios </v>
      </c>
      <c r="EI429" s="93">
        <f>+AG429</f>
        <v>0</v>
      </c>
    </row>
    <row r="430" spans="4:139" ht="14.25" customHeight="1" x14ac:dyDescent="0.35">
      <c r="D430" s="253" t="s">
        <v>255</v>
      </c>
      <c r="E430" s="253"/>
      <c r="F430" s="253"/>
      <c r="G430" s="253"/>
      <c r="H430" s="253"/>
      <c r="I430" s="253"/>
      <c r="J430" s="253"/>
      <c r="K430" s="253"/>
      <c r="L430" s="253"/>
      <c r="M430" s="253"/>
      <c r="N430" s="253"/>
      <c r="O430" s="253"/>
      <c r="P430" s="253"/>
      <c r="Q430" s="253"/>
      <c r="R430" s="253"/>
      <c r="S430" s="253">
        <v>0</v>
      </c>
      <c r="T430" s="253"/>
      <c r="U430" s="253"/>
      <c r="V430" s="253"/>
      <c r="W430" s="253"/>
      <c r="X430" s="253"/>
      <c r="Y430" s="253"/>
      <c r="Z430" s="263">
        <v>0</v>
      </c>
      <c r="AA430" s="263"/>
      <c r="AB430" s="263"/>
      <c r="AC430" s="263"/>
      <c r="AD430" s="263"/>
      <c r="AE430" s="263"/>
      <c r="AF430" s="263"/>
      <c r="AG430" s="253">
        <v>0</v>
      </c>
      <c r="AH430" s="253"/>
      <c r="AI430" s="253"/>
      <c r="AJ430" s="253"/>
      <c r="AK430" s="253"/>
      <c r="AL430" s="253"/>
      <c r="AM430" s="253"/>
      <c r="AN430" s="263"/>
      <c r="AO430" s="263"/>
      <c r="AP430" s="263"/>
      <c r="AQ430" s="263"/>
      <c r="AR430" s="263"/>
      <c r="AS430" s="263"/>
      <c r="AT430" s="263"/>
      <c r="EH430" s="93" t="str">
        <f t="shared" ref="EH430:EH436" si="23">+D430</f>
        <v>Suicidios</v>
      </c>
      <c r="EI430" s="93">
        <f t="shared" ref="EI430:EI436" si="24">+AG430</f>
        <v>0</v>
      </c>
    </row>
    <row r="431" spans="4:139" ht="14.25" customHeight="1" x14ac:dyDescent="0.35">
      <c r="D431" s="253" t="s">
        <v>248</v>
      </c>
      <c r="E431" s="253"/>
      <c r="F431" s="253"/>
      <c r="G431" s="253"/>
      <c r="H431" s="253"/>
      <c r="I431" s="253"/>
      <c r="J431" s="253"/>
      <c r="K431" s="253"/>
      <c r="L431" s="253"/>
      <c r="M431" s="253"/>
      <c r="N431" s="253"/>
      <c r="O431" s="253"/>
      <c r="P431" s="253"/>
      <c r="Q431" s="253"/>
      <c r="R431" s="253"/>
      <c r="S431" s="253">
        <v>8</v>
      </c>
      <c r="T431" s="253"/>
      <c r="U431" s="253"/>
      <c r="V431" s="253"/>
      <c r="W431" s="253"/>
      <c r="X431" s="253"/>
      <c r="Y431" s="253"/>
      <c r="Z431" s="263">
        <v>1.5</v>
      </c>
      <c r="AA431" s="263"/>
      <c r="AB431" s="263"/>
      <c r="AC431" s="263"/>
      <c r="AD431" s="263"/>
      <c r="AE431" s="263"/>
      <c r="AF431" s="263"/>
      <c r="AG431" s="253">
        <v>14</v>
      </c>
      <c r="AH431" s="253"/>
      <c r="AI431" s="253"/>
      <c r="AJ431" s="253"/>
      <c r="AK431" s="253"/>
      <c r="AL431" s="253"/>
      <c r="AM431" s="253"/>
      <c r="AN431" s="263">
        <f>(AG431/$AP$279)*100000</f>
        <v>248.13895781637717</v>
      </c>
      <c r="AO431" s="263"/>
      <c r="AP431" s="263"/>
      <c r="AQ431" s="263"/>
      <c r="AR431" s="263"/>
      <c r="AS431" s="263"/>
      <c r="AT431" s="263"/>
      <c r="EH431" s="93" t="str">
        <f t="shared" si="23"/>
        <v>Hurto a Personas</v>
      </c>
      <c r="EI431" s="93">
        <f t="shared" si="24"/>
        <v>14</v>
      </c>
    </row>
    <row r="432" spans="4:139" ht="14.25" customHeight="1" x14ac:dyDescent="0.35">
      <c r="D432" s="253" t="s">
        <v>249</v>
      </c>
      <c r="E432" s="253"/>
      <c r="F432" s="253"/>
      <c r="G432" s="253"/>
      <c r="H432" s="253"/>
      <c r="I432" s="253"/>
      <c r="J432" s="253"/>
      <c r="K432" s="253"/>
      <c r="L432" s="253"/>
      <c r="M432" s="253"/>
      <c r="N432" s="253"/>
      <c r="O432" s="253"/>
      <c r="P432" s="253"/>
      <c r="Q432" s="253"/>
      <c r="R432" s="253"/>
      <c r="S432" s="253">
        <v>18</v>
      </c>
      <c r="T432" s="253"/>
      <c r="U432" s="253"/>
      <c r="V432" s="253"/>
      <c r="W432" s="253"/>
      <c r="X432" s="253"/>
      <c r="Y432" s="253"/>
      <c r="Z432" s="263">
        <v>3.4</v>
      </c>
      <c r="AA432" s="263"/>
      <c r="AB432" s="263"/>
      <c r="AC432" s="263"/>
      <c r="AD432" s="263"/>
      <c r="AE432" s="263"/>
      <c r="AF432" s="263"/>
      <c r="AG432" s="253">
        <v>13</v>
      </c>
      <c r="AH432" s="253"/>
      <c r="AI432" s="253"/>
      <c r="AJ432" s="253"/>
      <c r="AK432" s="253"/>
      <c r="AL432" s="253"/>
      <c r="AM432" s="253"/>
      <c r="AN432" s="263">
        <f t="shared" ref="AN432:AN433" si="25">(AG432/$AP$279)*100000</f>
        <v>230.41474654377879</v>
      </c>
      <c r="AO432" s="263"/>
      <c r="AP432" s="263"/>
      <c r="AQ432" s="263"/>
      <c r="AR432" s="263"/>
      <c r="AS432" s="263"/>
      <c r="AT432" s="263"/>
      <c r="EH432" s="93" t="str">
        <f t="shared" si="23"/>
        <v>Hurto a Residencias</v>
      </c>
      <c r="EI432" s="93">
        <f t="shared" si="24"/>
        <v>13</v>
      </c>
    </row>
    <row r="433" spans="1:139" ht="14.25" customHeight="1" x14ac:dyDescent="0.35">
      <c r="D433" s="253" t="s">
        <v>247</v>
      </c>
      <c r="E433" s="253"/>
      <c r="F433" s="253"/>
      <c r="G433" s="253"/>
      <c r="H433" s="253"/>
      <c r="I433" s="253"/>
      <c r="J433" s="253"/>
      <c r="K433" s="253"/>
      <c r="L433" s="253"/>
      <c r="M433" s="253"/>
      <c r="N433" s="253"/>
      <c r="O433" s="253"/>
      <c r="P433" s="253"/>
      <c r="Q433" s="253"/>
      <c r="R433" s="253"/>
      <c r="S433" s="253">
        <v>10</v>
      </c>
      <c r="T433" s="253"/>
      <c r="U433" s="253"/>
      <c r="V433" s="253"/>
      <c r="W433" s="253"/>
      <c r="X433" s="253"/>
      <c r="Y433" s="253"/>
      <c r="Z433" s="263">
        <v>1.9</v>
      </c>
      <c r="AA433" s="263"/>
      <c r="AB433" s="263"/>
      <c r="AC433" s="263"/>
      <c r="AD433" s="263"/>
      <c r="AE433" s="263"/>
      <c r="AF433" s="263"/>
      <c r="AG433" s="253">
        <v>5</v>
      </c>
      <c r="AH433" s="253"/>
      <c r="AI433" s="253"/>
      <c r="AJ433" s="253"/>
      <c r="AK433" s="253"/>
      <c r="AL433" s="253"/>
      <c r="AM433" s="253"/>
      <c r="AN433" s="263">
        <f t="shared" si="25"/>
        <v>88.621056362991851</v>
      </c>
      <c r="AO433" s="263"/>
      <c r="AP433" s="263"/>
      <c r="AQ433" s="263"/>
      <c r="AR433" s="263"/>
      <c r="AS433" s="263"/>
      <c r="AT433" s="263"/>
      <c r="EH433" s="93" t="str">
        <f t="shared" si="23"/>
        <v>Hurto a Comercio</v>
      </c>
      <c r="EI433" s="93">
        <f t="shared" si="24"/>
        <v>5</v>
      </c>
    </row>
    <row r="434" spans="1:139" ht="14.25" customHeight="1" x14ac:dyDescent="0.35">
      <c r="D434" s="253" t="s">
        <v>251</v>
      </c>
      <c r="E434" s="253"/>
      <c r="F434" s="253"/>
      <c r="G434" s="253"/>
      <c r="H434" s="253"/>
      <c r="I434" s="253"/>
      <c r="J434" s="253"/>
      <c r="K434" s="253"/>
      <c r="L434" s="253"/>
      <c r="M434" s="253"/>
      <c r="N434" s="253"/>
      <c r="O434" s="253"/>
      <c r="P434" s="253"/>
      <c r="Q434" s="253"/>
      <c r="R434" s="253"/>
      <c r="S434" s="253">
        <v>0</v>
      </c>
      <c r="T434" s="253"/>
      <c r="U434" s="253"/>
      <c r="V434" s="253"/>
      <c r="W434" s="253"/>
      <c r="X434" s="253"/>
      <c r="Y434" s="253"/>
      <c r="Z434" s="263"/>
      <c r="AA434" s="263"/>
      <c r="AB434" s="263"/>
      <c r="AC434" s="263"/>
      <c r="AD434" s="263"/>
      <c r="AE434" s="263"/>
      <c r="AF434" s="263"/>
      <c r="AG434" s="253">
        <v>0</v>
      </c>
      <c r="AH434" s="253"/>
      <c r="AI434" s="253"/>
      <c r="AJ434" s="253"/>
      <c r="AK434" s="253"/>
      <c r="AL434" s="253"/>
      <c r="AM434" s="253"/>
      <c r="AN434" s="263">
        <f t="shared" ref="AN434:AN436" si="26">(AG434/$AP$279)*100000</f>
        <v>0</v>
      </c>
      <c r="AO434" s="263"/>
      <c r="AP434" s="263"/>
      <c r="AQ434" s="263"/>
      <c r="AR434" s="263"/>
      <c r="AS434" s="263"/>
      <c r="AT434" s="263"/>
      <c r="EH434" s="93" t="str">
        <f t="shared" si="23"/>
        <v>Hurto a Vehículos</v>
      </c>
      <c r="EI434" s="93">
        <f t="shared" si="24"/>
        <v>0</v>
      </c>
    </row>
    <row r="435" spans="1:139" ht="14.25" customHeight="1" x14ac:dyDescent="0.35">
      <c r="D435" s="253" t="s">
        <v>252</v>
      </c>
      <c r="E435" s="253"/>
      <c r="F435" s="253"/>
      <c r="G435" s="253"/>
      <c r="H435" s="253"/>
      <c r="I435" s="253"/>
      <c r="J435" s="253"/>
      <c r="K435" s="253"/>
      <c r="L435" s="253"/>
      <c r="M435" s="253"/>
      <c r="N435" s="253"/>
      <c r="O435" s="253"/>
      <c r="P435" s="253"/>
      <c r="Q435" s="253"/>
      <c r="R435" s="253"/>
      <c r="S435" s="253">
        <v>4</v>
      </c>
      <c r="T435" s="253"/>
      <c r="U435" s="253"/>
      <c r="V435" s="253"/>
      <c r="W435" s="253"/>
      <c r="X435" s="253"/>
      <c r="Y435" s="253"/>
      <c r="Z435" s="263"/>
      <c r="AA435" s="263"/>
      <c r="AB435" s="263"/>
      <c r="AC435" s="263"/>
      <c r="AD435" s="263"/>
      <c r="AE435" s="263"/>
      <c r="AF435" s="263"/>
      <c r="AG435" s="253">
        <v>1</v>
      </c>
      <c r="AH435" s="253"/>
      <c r="AI435" s="253"/>
      <c r="AJ435" s="253"/>
      <c r="AK435" s="253"/>
      <c r="AL435" s="253"/>
      <c r="AM435" s="253"/>
      <c r="AN435" s="263">
        <f t="shared" si="26"/>
        <v>17.724211272598371</v>
      </c>
      <c r="AO435" s="263"/>
      <c r="AP435" s="263"/>
      <c r="AQ435" s="263"/>
      <c r="AR435" s="263"/>
      <c r="AS435" s="263"/>
      <c r="AT435" s="263"/>
      <c r="EH435" s="93" t="str">
        <f t="shared" si="23"/>
        <v>Hurto a Motocicletas</v>
      </c>
      <c r="EI435" s="93">
        <f t="shared" si="24"/>
        <v>1</v>
      </c>
    </row>
    <row r="436" spans="1:139" ht="14.25" customHeight="1" x14ac:dyDescent="0.35">
      <c r="D436" s="253" t="s">
        <v>250</v>
      </c>
      <c r="E436" s="253"/>
      <c r="F436" s="253"/>
      <c r="G436" s="253"/>
      <c r="H436" s="253"/>
      <c r="I436" s="253"/>
      <c r="J436" s="253"/>
      <c r="K436" s="253"/>
      <c r="L436" s="253"/>
      <c r="M436" s="253"/>
      <c r="N436" s="253"/>
      <c r="O436" s="253"/>
      <c r="P436" s="253"/>
      <c r="Q436" s="253"/>
      <c r="R436" s="253"/>
      <c r="S436" s="253">
        <v>0</v>
      </c>
      <c r="T436" s="253"/>
      <c r="U436" s="253"/>
      <c r="V436" s="253"/>
      <c r="W436" s="253"/>
      <c r="X436" s="253"/>
      <c r="Y436" s="253"/>
      <c r="Z436" s="263"/>
      <c r="AA436" s="263"/>
      <c r="AB436" s="263"/>
      <c r="AC436" s="263"/>
      <c r="AD436" s="263"/>
      <c r="AE436" s="263"/>
      <c r="AF436" s="263"/>
      <c r="AG436" s="253">
        <v>6</v>
      </c>
      <c r="AH436" s="253"/>
      <c r="AI436" s="253"/>
      <c r="AJ436" s="253"/>
      <c r="AK436" s="253"/>
      <c r="AL436" s="253"/>
      <c r="AM436" s="253"/>
      <c r="AN436" s="263">
        <f t="shared" si="26"/>
        <v>106.34526763559022</v>
      </c>
      <c r="AO436" s="263"/>
      <c r="AP436" s="263"/>
      <c r="AQ436" s="263"/>
      <c r="AR436" s="263"/>
      <c r="AS436" s="263"/>
      <c r="AT436" s="263"/>
      <c r="EH436" s="93" t="str">
        <f t="shared" si="23"/>
        <v>Hurto de Celulares</v>
      </c>
      <c r="EI436" s="93">
        <f t="shared" si="24"/>
        <v>6</v>
      </c>
    </row>
    <row r="437" spans="1:139" ht="14.25" customHeight="1" x14ac:dyDescent="0.35">
      <c r="D437" s="258" t="s">
        <v>253</v>
      </c>
      <c r="E437" s="258"/>
      <c r="F437" s="258"/>
      <c r="G437" s="258"/>
      <c r="H437" s="258"/>
      <c r="I437" s="258"/>
      <c r="J437" s="258"/>
      <c r="K437" s="258"/>
      <c r="L437" s="258"/>
      <c r="M437" s="258"/>
      <c r="N437" s="258"/>
      <c r="O437" s="258"/>
      <c r="P437" s="258"/>
      <c r="Q437" s="258"/>
      <c r="R437" s="258"/>
      <c r="S437" s="258"/>
      <c r="T437" s="258"/>
      <c r="U437" s="258"/>
      <c r="V437" s="258"/>
      <c r="W437" s="258"/>
      <c r="X437" s="258"/>
      <c r="Y437" s="258"/>
      <c r="Z437" s="258"/>
      <c r="AA437" s="258"/>
      <c r="AB437" s="258"/>
      <c r="AC437" s="258"/>
      <c r="AD437" s="258"/>
      <c r="AE437" s="258"/>
      <c r="AF437" s="258"/>
      <c r="AG437" s="258"/>
      <c r="AH437" s="258"/>
      <c r="AI437" s="258"/>
      <c r="AJ437" s="258"/>
      <c r="AK437" s="258"/>
      <c r="AL437" s="258"/>
      <c r="AM437" s="258"/>
      <c r="AN437" s="258"/>
      <c r="AO437" s="258"/>
      <c r="AP437" s="258"/>
      <c r="AQ437" s="258"/>
      <c r="AR437" s="258"/>
      <c r="AS437" s="258"/>
      <c r="AT437" s="258"/>
      <c r="AU437" s="12"/>
      <c r="AV437" s="258" t="s">
        <v>253</v>
      </c>
      <c r="AW437" s="258"/>
      <c r="AX437" s="258"/>
      <c r="AY437" s="258"/>
      <c r="AZ437" s="258"/>
      <c r="BA437" s="258"/>
      <c r="BB437" s="258"/>
      <c r="BC437" s="258"/>
      <c r="BD437" s="258"/>
      <c r="BE437" s="258"/>
      <c r="BF437" s="258"/>
      <c r="BG437" s="258"/>
      <c r="BH437" s="258"/>
      <c r="BI437" s="258"/>
      <c r="BJ437" s="258"/>
      <c r="BK437" s="258"/>
      <c r="BL437" s="258"/>
      <c r="BM437" s="258"/>
      <c r="BN437" s="258"/>
      <c r="BO437" s="258"/>
      <c r="BP437" s="258"/>
      <c r="BQ437" s="258"/>
      <c r="BR437" s="258"/>
      <c r="BS437" s="258"/>
      <c r="BT437" s="258"/>
      <c r="BU437" s="258"/>
      <c r="BV437" s="258"/>
      <c r="BW437" s="258"/>
      <c r="BX437" s="258"/>
      <c r="BY437" s="258"/>
      <c r="BZ437" s="258"/>
      <c r="CA437" s="258"/>
      <c r="CB437" s="258"/>
      <c r="CC437" s="258"/>
      <c r="CD437" s="258"/>
      <c r="CE437" s="258"/>
      <c r="CF437" s="258"/>
      <c r="CG437" s="258"/>
      <c r="CH437" s="258"/>
      <c r="CI437" s="258"/>
      <c r="CJ437" s="258"/>
      <c r="CK437" s="258"/>
      <c r="CL437" s="258"/>
    </row>
    <row r="438" spans="1:139" ht="14.25" customHeight="1" x14ac:dyDescent="0.35"/>
    <row r="439" spans="1:139" ht="14.25" customHeight="1" x14ac:dyDescent="0.35">
      <c r="A439" s="619"/>
      <c r="B439" s="619"/>
      <c r="C439" s="619"/>
      <c r="D439" s="619"/>
      <c r="E439" s="619"/>
      <c r="F439" s="619"/>
      <c r="G439" s="619"/>
      <c r="H439" s="619"/>
      <c r="I439" s="619"/>
      <c r="J439" s="619"/>
      <c r="K439" s="619"/>
      <c r="L439" s="619"/>
      <c r="M439" s="619"/>
      <c r="N439" s="619"/>
      <c r="O439" s="619"/>
      <c r="P439" s="619"/>
      <c r="Q439" s="619"/>
      <c r="R439" s="619"/>
      <c r="S439" s="619"/>
      <c r="T439" s="619"/>
      <c r="U439" s="619"/>
      <c r="V439" s="619"/>
      <c r="W439" s="619"/>
      <c r="X439" s="619"/>
      <c r="Y439" s="619"/>
      <c r="Z439" s="619"/>
      <c r="AA439" s="619"/>
      <c r="AB439" s="619"/>
      <c r="AC439" s="619"/>
      <c r="AD439" s="619"/>
      <c r="AE439" s="619"/>
      <c r="AF439" s="619"/>
      <c r="AG439" s="619"/>
      <c r="AH439" s="619"/>
      <c r="AI439" s="619"/>
      <c r="AJ439" s="619"/>
      <c r="AK439" s="619"/>
      <c r="AL439" s="619"/>
      <c r="AM439" s="619"/>
      <c r="AN439" s="619"/>
      <c r="AO439" s="619"/>
      <c r="AP439" s="619"/>
      <c r="AQ439" s="619"/>
      <c r="AR439" s="619"/>
      <c r="AS439" s="619"/>
      <c r="AT439" s="619"/>
      <c r="AU439" s="619"/>
      <c r="AV439" s="619"/>
      <c r="AW439" s="619"/>
      <c r="AX439" s="619"/>
      <c r="AY439" s="619"/>
      <c r="AZ439" s="619"/>
      <c r="BA439" s="619"/>
      <c r="BB439" s="619"/>
      <c r="BC439" s="619"/>
      <c r="BD439" s="619"/>
      <c r="BE439" s="619"/>
      <c r="BF439" s="619"/>
      <c r="BG439" s="619"/>
      <c r="BH439" s="619"/>
      <c r="BI439" s="619"/>
      <c r="BJ439" s="619"/>
      <c r="BK439" s="619"/>
      <c r="BL439" s="619"/>
      <c r="BM439" s="619"/>
      <c r="BN439" s="619"/>
      <c r="BO439" s="619"/>
      <c r="BP439" s="619"/>
      <c r="BQ439" s="619"/>
      <c r="BR439" s="619"/>
      <c r="BS439" s="619"/>
      <c r="BT439" s="619"/>
      <c r="BU439" s="619"/>
      <c r="BV439" s="619"/>
      <c r="BW439" s="619"/>
      <c r="BX439" s="619"/>
      <c r="BY439" s="619"/>
      <c r="BZ439" s="619"/>
      <c r="CA439" s="619"/>
      <c r="CB439" s="619"/>
      <c r="CC439" s="619"/>
      <c r="CD439" s="619"/>
      <c r="CE439" s="619"/>
      <c r="CF439" s="619"/>
      <c r="CG439" s="619"/>
      <c r="CH439" s="619"/>
      <c r="CI439" s="619"/>
      <c r="CJ439" s="619"/>
      <c r="CK439" s="619"/>
      <c r="CL439" s="619"/>
      <c r="CM439" s="619"/>
      <c r="CN439" s="619"/>
    </row>
    <row r="440" spans="1:139" ht="14.25" customHeight="1" x14ac:dyDescent="0.35">
      <c r="A440" s="619"/>
      <c r="B440" s="619"/>
      <c r="C440" s="619"/>
      <c r="D440" s="619"/>
      <c r="E440" s="619"/>
      <c r="F440" s="619"/>
      <c r="G440" s="619"/>
      <c r="H440" s="619"/>
      <c r="I440" s="619"/>
      <c r="J440" s="619"/>
      <c r="K440" s="619"/>
      <c r="L440" s="619"/>
      <c r="M440" s="619"/>
      <c r="N440" s="619"/>
      <c r="O440" s="619"/>
      <c r="P440" s="619"/>
      <c r="Q440" s="619"/>
      <c r="R440" s="619"/>
      <c r="S440" s="619"/>
      <c r="T440" s="619"/>
      <c r="U440" s="619"/>
      <c r="V440" s="619"/>
      <c r="W440" s="619"/>
      <c r="X440" s="619"/>
      <c r="Y440" s="619"/>
      <c r="Z440" s="619"/>
      <c r="AA440" s="619"/>
      <c r="AB440" s="619"/>
      <c r="AC440" s="619"/>
      <c r="AD440" s="619"/>
      <c r="AE440" s="619"/>
      <c r="AF440" s="619"/>
      <c r="AG440" s="619"/>
      <c r="AH440" s="619"/>
      <c r="AI440" s="619"/>
      <c r="AJ440" s="619"/>
      <c r="AK440" s="619"/>
      <c r="AL440" s="619"/>
      <c r="AM440" s="619"/>
      <c r="AN440" s="619"/>
      <c r="AO440" s="619"/>
      <c r="AP440" s="619"/>
      <c r="AQ440" s="619"/>
      <c r="AR440" s="619"/>
      <c r="AS440" s="619"/>
      <c r="AT440" s="619"/>
      <c r="AU440" s="619"/>
      <c r="AV440" s="619"/>
      <c r="AW440" s="619"/>
      <c r="AX440" s="619"/>
      <c r="AY440" s="619"/>
      <c r="AZ440" s="619"/>
      <c r="BA440" s="619"/>
      <c r="BB440" s="619"/>
      <c r="BC440" s="619"/>
      <c r="BD440" s="619"/>
      <c r="BE440" s="619"/>
      <c r="BF440" s="619"/>
      <c r="BG440" s="619"/>
      <c r="BH440" s="619"/>
      <c r="BI440" s="619"/>
      <c r="BJ440" s="619"/>
      <c r="BK440" s="619"/>
      <c r="BL440" s="619"/>
      <c r="BM440" s="619"/>
      <c r="BN440" s="619"/>
      <c r="BO440" s="619"/>
      <c r="BP440" s="619"/>
      <c r="BQ440" s="619"/>
      <c r="BR440" s="619"/>
      <c r="BS440" s="619"/>
      <c r="BT440" s="619"/>
      <c r="BU440" s="619"/>
      <c r="BV440" s="619"/>
      <c r="BW440" s="619"/>
      <c r="BX440" s="619"/>
      <c r="BY440" s="619"/>
      <c r="BZ440" s="619"/>
      <c r="CA440" s="619"/>
      <c r="CB440" s="619"/>
      <c r="CC440" s="619"/>
      <c r="CD440" s="619"/>
      <c r="CE440" s="619"/>
      <c r="CF440" s="619"/>
      <c r="CG440" s="619"/>
      <c r="CH440" s="619"/>
      <c r="CI440" s="619"/>
      <c r="CJ440" s="619"/>
      <c r="CK440" s="619"/>
      <c r="CL440" s="619"/>
      <c r="CM440" s="619"/>
      <c r="CN440" s="619"/>
    </row>
    <row r="441" spans="1:139" ht="14.25" customHeight="1" x14ac:dyDescent="0.35"/>
    <row r="442" spans="1:139" ht="14.25" customHeight="1" x14ac:dyDescent="0.35">
      <c r="D442" s="219" t="s">
        <v>232</v>
      </c>
      <c r="E442" s="219"/>
      <c r="F442" s="219"/>
      <c r="G442" s="219"/>
      <c r="H442" s="219"/>
      <c r="I442" s="219"/>
      <c r="J442" s="219"/>
      <c r="K442" s="219"/>
      <c r="L442" s="219"/>
      <c r="M442" s="219"/>
      <c r="N442" s="219"/>
      <c r="O442" s="219"/>
      <c r="P442" s="219"/>
      <c r="Q442" s="219"/>
      <c r="R442" s="219"/>
      <c r="S442" s="219"/>
      <c r="T442" s="219"/>
      <c r="U442" s="219"/>
      <c r="V442" s="219"/>
      <c r="W442" s="219"/>
      <c r="X442" s="219"/>
      <c r="Y442" s="219"/>
      <c r="Z442" s="219"/>
      <c r="AA442" s="219"/>
      <c r="AB442" s="219"/>
      <c r="AC442" s="219"/>
      <c r="AD442" s="219"/>
      <c r="AE442" s="219"/>
      <c r="AF442" s="219"/>
      <c r="AG442" s="219"/>
      <c r="AH442" s="219"/>
      <c r="AI442" s="219"/>
      <c r="AJ442" s="219"/>
      <c r="AK442" s="219"/>
      <c r="AL442" s="219"/>
      <c r="AM442" s="219"/>
      <c r="AN442" s="219"/>
      <c r="AO442" s="219"/>
      <c r="AP442" s="219"/>
      <c r="AQ442" s="219"/>
      <c r="AR442" s="219"/>
      <c r="AS442" s="219"/>
      <c r="AT442" s="219"/>
      <c r="AV442" s="219" t="s">
        <v>256</v>
      </c>
      <c r="AW442" s="219"/>
      <c r="AX442" s="219"/>
      <c r="AY442" s="219"/>
      <c r="AZ442" s="219"/>
      <c r="BA442" s="219"/>
      <c r="BB442" s="219"/>
      <c r="BC442" s="219"/>
      <c r="BD442" s="219"/>
      <c r="BE442" s="219"/>
      <c r="BF442" s="219"/>
      <c r="BG442" s="219"/>
      <c r="BH442" s="219"/>
      <c r="BI442" s="219"/>
      <c r="BJ442" s="219"/>
      <c r="BK442" s="219"/>
      <c r="BL442" s="219"/>
      <c r="BM442" s="219"/>
      <c r="BN442" s="219"/>
      <c r="BO442" s="219"/>
      <c r="BP442" s="219"/>
      <c r="BQ442" s="219"/>
      <c r="BR442" s="219"/>
      <c r="BS442" s="219"/>
      <c r="BT442" s="219"/>
      <c r="BU442" s="219"/>
      <c r="BV442" s="219"/>
      <c r="BW442" s="219"/>
      <c r="BX442" s="219"/>
      <c r="BY442" s="219"/>
      <c r="BZ442" s="219"/>
      <c r="CA442" s="219"/>
      <c r="CB442" s="219"/>
      <c r="CC442" s="219"/>
      <c r="CD442" s="219"/>
      <c r="CE442" s="219"/>
      <c r="CF442" s="219"/>
      <c r="CG442" s="219"/>
      <c r="CH442" s="219"/>
    </row>
    <row r="443" spans="1:139" ht="14.25" customHeight="1" x14ac:dyDescent="0.35">
      <c r="D443" s="220"/>
      <c r="E443" s="220"/>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V443" s="219"/>
      <c r="AW443" s="219"/>
      <c r="AX443" s="219"/>
      <c r="AY443" s="219"/>
      <c r="AZ443" s="219"/>
      <c r="BA443" s="219"/>
      <c r="BB443" s="219"/>
      <c r="BC443" s="219"/>
      <c r="BD443" s="219"/>
      <c r="BE443" s="219"/>
      <c r="BF443" s="219"/>
      <c r="BG443" s="219"/>
      <c r="BH443" s="219"/>
      <c r="BI443" s="219"/>
      <c r="BJ443" s="219"/>
      <c r="BK443" s="219"/>
      <c r="BL443" s="219"/>
      <c r="BM443" s="219"/>
      <c r="BN443" s="219"/>
      <c r="BO443" s="219"/>
      <c r="BP443" s="219"/>
      <c r="BQ443" s="219"/>
      <c r="BR443" s="219"/>
      <c r="BS443" s="219"/>
      <c r="BT443" s="219"/>
      <c r="BU443" s="219"/>
      <c r="BV443" s="219"/>
      <c r="BW443" s="219"/>
      <c r="BX443" s="219"/>
      <c r="BY443" s="219"/>
      <c r="BZ443" s="219"/>
      <c r="CA443" s="219"/>
      <c r="CB443" s="219"/>
      <c r="CC443" s="219"/>
      <c r="CD443" s="219"/>
      <c r="CE443" s="219"/>
      <c r="CF443" s="219"/>
      <c r="CG443" s="219"/>
      <c r="CH443" s="219"/>
    </row>
    <row r="444" spans="1:139" ht="14.25" customHeight="1" x14ac:dyDescent="0.35">
      <c r="D444" s="229" t="s">
        <v>235</v>
      </c>
      <c r="E444" s="229"/>
      <c r="F444" s="229"/>
      <c r="G444" s="229"/>
      <c r="H444" s="229"/>
      <c r="I444" s="229"/>
      <c r="J444" s="229"/>
      <c r="K444" s="229"/>
      <c r="L444" s="229"/>
      <c r="M444" s="229"/>
      <c r="N444" s="229"/>
      <c r="O444" s="229"/>
      <c r="P444" s="229"/>
      <c r="Q444" s="229"/>
      <c r="R444" s="256" t="s">
        <v>236</v>
      </c>
      <c r="S444" s="256"/>
      <c r="T444" s="256"/>
      <c r="U444" s="256"/>
      <c r="V444" s="256"/>
      <c r="W444" s="256" t="s">
        <v>237</v>
      </c>
      <c r="X444" s="256"/>
      <c r="Y444" s="256"/>
      <c r="Z444" s="256"/>
      <c r="AA444" s="256"/>
      <c r="AB444" s="256" t="s">
        <v>238</v>
      </c>
      <c r="AC444" s="256"/>
      <c r="AD444" s="256"/>
      <c r="AE444" s="256"/>
      <c r="AF444" s="256"/>
      <c r="AG444" s="256"/>
      <c r="AH444" s="256"/>
      <c r="AI444" s="256"/>
      <c r="AJ444" s="256"/>
      <c r="AK444" s="256" t="s">
        <v>239</v>
      </c>
      <c r="AL444" s="256"/>
      <c r="AM444" s="256"/>
      <c r="AN444" s="256"/>
      <c r="AO444" s="256"/>
      <c r="AP444" s="256"/>
      <c r="AQ444" s="256"/>
      <c r="AR444" s="256"/>
      <c r="AS444" s="256"/>
      <c r="AT444" s="256"/>
      <c r="AV444" s="229" t="s">
        <v>257</v>
      </c>
      <c r="AW444" s="229"/>
      <c r="AX444" s="229"/>
      <c r="AY444" s="229"/>
      <c r="AZ444" s="229"/>
      <c r="BA444" s="229"/>
      <c r="BB444" s="229"/>
      <c r="BC444" s="229"/>
      <c r="BD444" s="229"/>
      <c r="BE444" s="229"/>
      <c r="BF444" s="229"/>
      <c r="BG444" s="229"/>
      <c r="BH444" s="229"/>
      <c r="BI444" s="229"/>
      <c r="BJ444" s="229"/>
      <c r="BK444" s="229"/>
      <c r="BL444" s="229"/>
      <c r="BM444" s="229"/>
      <c r="BN444" s="229"/>
      <c r="BO444" s="229"/>
      <c r="BP444" s="229"/>
      <c r="BQ444" s="229"/>
      <c r="BR444" s="229"/>
      <c r="BS444" s="229"/>
      <c r="BT444" s="229"/>
      <c r="BU444" s="229"/>
      <c r="BV444" s="229"/>
      <c r="BW444" s="229" t="s">
        <v>258</v>
      </c>
      <c r="BX444" s="229"/>
      <c r="BY444" s="229"/>
      <c r="BZ444" s="229"/>
      <c r="CA444" s="229"/>
      <c r="CB444" s="229"/>
      <c r="CC444" s="229"/>
      <c r="CD444" s="229"/>
      <c r="CE444" s="229"/>
      <c r="CF444" s="229" t="s">
        <v>185</v>
      </c>
      <c r="CG444" s="229"/>
      <c r="CH444" s="229"/>
      <c r="CI444" s="229"/>
      <c r="CJ444" s="229"/>
      <c r="CK444" s="229"/>
      <c r="CL444" s="229"/>
      <c r="CM444" s="229"/>
      <c r="CN444" s="229"/>
    </row>
    <row r="445" spans="1:139" ht="14.25" customHeight="1" x14ac:dyDescent="0.35">
      <c r="D445" s="229" t="s">
        <v>233</v>
      </c>
      <c r="E445" s="229"/>
      <c r="F445" s="229"/>
      <c r="G445" s="229"/>
      <c r="H445" s="229"/>
      <c r="I445" s="229" t="s">
        <v>234</v>
      </c>
      <c r="J445" s="229"/>
      <c r="K445" s="229"/>
      <c r="L445" s="229"/>
      <c r="M445" s="229"/>
      <c r="N445" s="229"/>
      <c r="O445" s="229"/>
      <c r="P445" s="229"/>
      <c r="Q445" s="229"/>
      <c r="R445" s="256"/>
      <c r="S445" s="256"/>
      <c r="T445" s="256"/>
      <c r="U445" s="256"/>
      <c r="V445" s="256"/>
      <c r="W445" s="256"/>
      <c r="X445" s="256"/>
      <c r="Y445" s="256"/>
      <c r="Z445" s="256"/>
      <c r="AA445" s="256"/>
      <c r="AB445" s="256"/>
      <c r="AC445" s="256"/>
      <c r="AD445" s="256"/>
      <c r="AE445" s="256"/>
      <c r="AF445" s="256"/>
      <c r="AG445" s="256"/>
      <c r="AH445" s="256"/>
      <c r="AI445" s="256"/>
      <c r="AJ445" s="256"/>
      <c r="AK445" s="256"/>
      <c r="AL445" s="256"/>
      <c r="AM445" s="256"/>
      <c r="AN445" s="256"/>
      <c r="AO445" s="256"/>
      <c r="AP445" s="256"/>
      <c r="AQ445" s="256"/>
      <c r="AR445" s="256"/>
      <c r="AS445" s="256"/>
      <c r="AT445" s="256"/>
      <c r="AV445" s="229"/>
      <c r="AW445" s="229"/>
      <c r="AX445" s="229"/>
      <c r="AY445" s="229"/>
      <c r="AZ445" s="229"/>
      <c r="BA445" s="229"/>
      <c r="BB445" s="229"/>
      <c r="BC445" s="229"/>
      <c r="BD445" s="229"/>
      <c r="BE445" s="229"/>
      <c r="BF445" s="229"/>
      <c r="BG445" s="229"/>
      <c r="BH445" s="229"/>
      <c r="BI445" s="229"/>
      <c r="BJ445" s="229"/>
      <c r="BK445" s="229"/>
      <c r="BL445" s="229"/>
      <c r="BM445" s="229"/>
      <c r="BN445" s="229"/>
      <c r="BO445" s="229"/>
      <c r="BP445" s="229"/>
      <c r="BQ445" s="229"/>
      <c r="BR445" s="229"/>
      <c r="BS445" s="229"/>
      <c r="BT445" s="229"/>
      <c r="BU445" s="229"/>
      <c r="BV445" s="229"/>
      <c r="BW445" s="229"/>
      <c r="BX445" s="229"/>
      <c r="BY445" s="229"/>
      <c r="BZ445" s="229"/>
      <c r="CA445" s="229"/>
      <c r="CB445" s="229"/>
      <c r="CC445" s="229"/>
      <c r="CD445" s="229"/>
      <c r="CE445" s="229"/>
      <c r="CF445" s="229"/>
      <c r="CG445" s="229"/>
      <c r="CH445" s="229"/>
      <c r="CI445" s="229"/>
      <c r="CJ445" s="229"/>
      <c r="CK445" s="229"/>
      <c r="CL445" s="229"/>
      <c r="CM445" s="229"/>
      <c r="CN445" s="229"/>
    </row>
    <row r="446" spans="1:139" ht="14.25" customHeight="1" x14ac:dyDescent="0.35">
      <c r="D446" s="212">
        <v>1</v>
      </c>
      <c r="E446" s="213"/>
      <c r="F446" s="213"/>
      <c r="G446" s="213"/>
      <c r="H446" s="214"/>
      <c r="I446" s="215">
        <v>0</v>
      </c>
      <c r="J446" s="215"/>
      <c r="K446" s="215"/>
      <c r="L446" s="215"/>
      <c r="M446" s="215"/>
      <c r="N446" s="215"/>
      <c r="O446" s="215"/>
      <c r="P446" s="215"/>
      <c r="Q446" s="215"/>
      <c r="R446" s="215">
        <v>1</v>
      </c>
      <c r="S446" s="215"/>
      <c r="T446" s="215"/>
      <c r="U446" s="215"/>
      <c r="V446" s="215"/>
      <c r="W446" s="215">
        <v>6</v>
      </c>
      <c r="X446" s="215"/>
      <c r="Y446" s="215"/>
      <c r="Z446" s="215"/>
      <c r="AA446" s="215"/>
      <c r="AB446" s="212">
        <v>1</v>
      </c>
      <c r="AC446" s="213"/>
      <c r="AD446" s="213"/>
      <c r="AE446" s="213"/>
      <c r="AF446" s="213"/>
      <c r="AG446" s="213"/>
      <c r="AH446" s="213"/>
      <c r="AI446" s="213"/>
      <c r="AJ446" s="213"/>
      <c r="AK446" s="215">
        <v>4</v>
      </c>
      <c r="AL446" s="215"/>
      <c r="AM446" s="215"/>
      <c r="AN446" s="215"/>
      <c r="AO446" s="215"/>
      <c r="AP446" s="215"/>
      <c r="AQ446" s="215"/>
      <c r="AR446" s="215"/>
      <c r="AS446" s="215"/>
      <c r="AT446" s="215"/>
      <c r="AV446" s="215" t="s">
        <v>885</v>
      </c>
      <c r="AW446" s="215"/>
      <c r="AX446" s="215"/>
      <c r="AY446" s="215"/>
      <c r="AZ446" s="215"/>
      <c r="BA446" s="215"/>
      <c r="BB446" s="215"/>
      <c r="BC446" s="215"/>
      <c r="BD446" s="215"/>
      <c r="BE446" s="215"/>
      <c r="BF446" s="215"/>
      <c r="BG446" s="215"/>
      <c r="BH446" s="215"/>
      <c r="BI446" s="215"/>
      <c r="BJ446" s="215"/>
      <c r="BK446" s="215"/>
      <c r="BL446" s="215"/>
      <c r="BM446" s="215"/>
      <c r="BN446" s="215"/>
      <c r="BO446" s="215"/>
      <c r="BP446" s="215"/>
      <c r="BQ446" s="215"/>
      <c r="BR446" s="215"/>
      <c r="BS446" s="215"/>
      <c r="BT446" s="215"/>
      <c r="BU446" s="215"/>
      <c r="BV446" s="215"/>
      <c r="BW446" s="215">
        <v>1789</v>
      </c>
      <c r="BX446" s="215"/>
      <c r="BY446" s="215"/>
      <c r="BZ446" s="215"/>
      <c r="CA446" s="215"/>
      <c r="CB446" s="215"/>
      <c r="CC446" s="215"/>
      <c r="CD446" s="215"/>
      <c r="CE446" s="215"/>
      <c r="CF446" s="257"/>
      <c r="CG446" s="257"/>
      <c r="CH446" s="257"/>
      <c r="CI446" s="257"/>
      <c r="CJ446" s="257"/>
      <c r="CK446" s="257"/>
      <c r="CL446" s="257"/>
      <c r="CM446" s="257"/>
      <c r="CN446" s="257"/>
    </row>
    <row r="447" spans="1:139" ht="14.25" customHeight="1" x14ac:dyDescent="0.35">
      <c r="D447" s="215"/>
      <c r="E447" s="215"/>
      <c r="F447" s="215"/>
      <c r="G447" s="215"/>
      <c r="H447" s="215"/>
      <c r="I447" s="215"/>
      <c r="J447" s="215"/>
      <c r="K447" s="215"/>
      <c r="L447" s="215"/>
      <c r="M447" s="215"/>
      <c r="N447" s="215"/>
      <c r="O447" s="215"/>
      <c r="P447" s="215"/>
      <c r="Q447" s="215"/>
      <c r="R447" s="399"/>
      <c r="S447" s="399"/>
      <c r="T447" s="399"/>
      <c r="U447" s="399"/>
      <c r="V447" s="399"/>
      <c r="W447" s="215"/>
      <c r="X447" s="215"/>
      <c r="Y447" s="215"/>
      <c r="Z447" s="215"/>
      <c r="AA447" s="215"/>
      <c r="AB447" s="212"/>
      <c r="AC447" s="213"/>
      <c r="AD447" s="213"/>
      <c r="AE447" s="213"/>
      <c r="AF447" s="213"/>
      <c r="AG447" s="213"/>
      <c r="AH447" s="213"/>
      <c r="AI447" s="213"/>
      <c r="AJ447" s="213"/>
      <c r="AK447" s="215"/>
      <c r="AL447" s="215"/>
      <c r="AM447" s="215"/>
      <c r="AN447" s="215"/>
      <c r="AO447" s="215"/>
      <c r="AP447" s="215"/>
      <c r="AQ447" s="215"/>
      <c r="AR447" s="215"/>
      <c r="AS447" s="215"/>
      <c r="AT447" s="215"/>
      <c r="AV447" s="215" t="s">
        <v>886</v>
      </c>
      <c r="AW447" s="215"/>
      <c r="AX447" s="215"/>
      <c r="AY447" s="215"/>
      <c r="AZ447" s="215"/>
      <c r="BA447" s="215"/>
      <c r="BB447" s="215"/>
      <c r="BC447" s="215"/>
      <c r="BD447" s="215"/>
      <c r="BE447" s="215"/>
      <c r="BF447" s="215"/>
      <c r="BG447" s="215"/>
      <c r="BH447" s="215"/>
      <c r="BI447" s="215"/>
      <c r="BJ447" s="215"/>
      <c r="BK447" s="215"/>
      <c r="BL447" s="215"/>
      <c r="BM447" s="215"/>
      <c r="BN447" s="215"/>
      <c r="BO447" s="215"/>
      <c r="BP447" s="215"/>
      <c r="BQ447" s="215"/>
      <c r="BR447" s="215"/>
      <c r="BS447" s="215"/>
      <c r="BT447" s="215"/>
      <c r="BU447" s="215"/>
      <c r="BV447" s="215"/>
      <c r="BW447" s="215">
        <v>247</v>
      </c>
      <c r="BX447" s="215"/>
      <c r="BY447" s="215"/>
      <c r="BZ447" s="215"/>
      <c r="CA447" s="215"/>
      <c r="CB447" s="215"/>
      <c r="CC447" s="215"/>
      <c r="CD447" s="215"/>
      <c r="CE447" s="215"/>
      <c r="CF447" s="257"/>
      <c r="CG447" s="257"/>
      <c r="CH447" s="257"/>
      <c r="CI447" s="257"/>
      <c r="CJ447" s="257"/>
      <c r="CK447" s="257"/>
      <c r="CL447" s="257"/>
      <c r="CM447" s="257"/>
      <c r="CN447" s="257"/>
    </row>
    <row r="448" spans="1:139" ht="14.25" customHeight="1" x14ac:dyDescent="0.35">
      <c r="D448" s="215"/>
      <c r="E448" s="215"/>
      <c r="F448" s="215"/>
      <c r="G448" s="215"/>
      <c r="H448" s="215"/>
      <c r="I448" s="215"/>
      <c r="J448" s="215"/>
      <c r="K448" s="215"/>
      <c r="L448" s="215"/>
      <c r="M448" s="215"/>
      <c r="N448" s="215"/>
      <c r="O448" s="215"/>
      <c r="P448" s="215"/>
      <c r="Q448" s="215"/>
      <c r="R448" s="399"/>
      <c r="S448" s="399"/>
      <c r="T448" s="399"/>
      <c r="U448" s="399"/>
      <c r="V448" s="399"/>
      <c r="W448" s="215"/>
      <c r="X448" s="215"/>
      <c r="Y448" s="215"/>
      <c r="Z448" s="215"/>
      <c r="AA448" s="215"/>
      <c r="AB448" s="212"/>
      <c r="AC448" s="213"/>
      <c r="AD448" s="213"/>
      <c r="AE448" s="213"/>
      <c r="AF448" s="213"/>
      <c r="AG448" s="213"/>
      <c r="AH448" s="213"/>
      <c r="AI448" s="213"/>
      <c r="AJ448" s="213"/>
      <c r="AK448" s="215"/>
      <c r="AL448" s="215"/>
      <c r="AM448" s="215"/>
      <c r="AN448" s="215"/>
      <c r="AO448" s="215"/>
      <c r="AP448" s="215"/>
      <c r="AQ448" s="215"/>
      <c r="AR448" s="215"/>
      <c r="AS448" s="215"/>
      <c r="AT448" s="215"/>
      <c r="AV448" s="215" t="s">
        <v>887</v>
      </c>
      <c r="AW448" s="215"/>
      <c r="AX448" s="215"/>
      <c r="AY448" s="215"/>
      <c r="AZ448" s="215"/>
      <c r="BA448" s="215"/>
      <c r="BB448" s="215"/>
      <c r="BC448" s="215"/>
      <c r="BD448" s="215"/>
      <c r="BE448" s="215"/>
      <c r="BF448" s="215"/>
      <c r="BG448" s="215"/>
      <c r="BH448" s="215"/>
      <c r="BI448" s="215"/>
      <c r="BJ448" s="215"/>
      <c r="BK448" s="215"/>
      <c r="BL448" s="215"/>
      <c r="BM448" s="215"/>
      <c r="BN448" s="215"/>
      <c r="BO448" s="215"/>
      <c r="BP448" s="215"/>
      <c r="BQ448" s="215"/>
      <c r="BR448" s="215"/>
      <c r="BS448" s="215"/>
      <c r="BT448" s="215"/>
      <c r="BU448" s="215"/>
      <c r="BV448" s="215"/>
      <c r="BW448" s="215">
        <v>140</v>
      </c>
      <c r="BX448" s="215"/>
      <c r="BY448" s="215"/>
      <c r="BZ448" s="215"/>
      <c r="CA448" s="215"/>
      <c r="CB448" s="215"/>
      <c r="CC448" s="215"/>
      <c r="CD448" s="215"/>
      <c r="CE448" s="215"/>
      <c r="CF448" s="257"/>
      <c r="CG448" s="257"/>
      <c r="CH448" s="257"/>
      <c r="CI448" s="257"/>
      <c r="CJ448" s="257"/>
      <c r="CK448" s="257"/>
      <c r="CL448" s="257"/>
      <c r="CM448" s="257"/>
      <c r="CN448" s="257"/>
    </row>
    <row r="449" spans="4:92" ht="14.25" customHeight="1" x14ac:dyDescent="0.35">
      <c r="D449" s="215"/>
      <c r="E449" s="215"/>
      <c r="F449" s="215"/>
      <c r="G449" s="215"/>
      <c r="H449" s="215"/>
      <c r="I449" s="215"/>
      <c r="J449" s="215"/>
      <c r="K449" s="215"/>
      <c r="L449" s="215"/>
      <c r="M449" s="215"/>
      <c r="N449" s="215"/>
      <c r="O449" s="215"/>
      <c r="P449" s="215"/>
      <c r="Q449" s="215"/>
      <c r="R449" s="399"/>
      <c r="S449" s="399"/>
      <c r="T449" s="399"/>
      <c r="U449" s="399"/>
      <c r="V449" s="399"/>
      <c r="W449" s="215"/>
      <c r="X449" s="215"/>
      <c r="Y449" s="215"/>
      <c r="Z449" s="215"/>
      <c r="AA449" s="215"/>
      <c r="AB449" s="212"/>
      <c r="AC449" s="213"/>
      <c r="AD449" s="213"/>
      <c r="AE449" s="213"/>
      <c r="AF449" s="213"/>
      <c r="AG449" s="213"/>
      <c r="AH449" s="213"/>
      <c r="AI449" s="213"/>
      <c r="AJ449" s="213"/>
      <c r="AK449" s="215"/>
      <c r="AL449" s="215"/>
      <c r="AM449" s="215"/>
      <c r="AN449" s="215"/>
      <c r="AO449" s="215"/>
      <c r="AP449" s="215"/>
      <c r="AQ449" s="215"/>
      <c r="AR449" s="215"/>
      <c r="AS449" s="215"/>
      <c r="AT449" s="215"/>
      <c r="AV449" s="215" t="s">
        <v>888</v>
      </c>
      <c r="AW449" s="215"/>
      <c r="AX449" s="215"/>
      <c r="AY449" s="215"/>
      <c r="AZ449" s="215"/>
      <c r="BA449" s="215"/>
      <c r="BB449" s="215"/>
      <c r="BC449" s="215"/>
      <c r="BD449" s="215"/>
      <c r="BE449" s="215"/>
      <c r="BF449" s="215"/>
      <c r="BG449" s="215"/>
      <c r="BH449" s="215"/>
      <c r="BI449" s="215"/>
      <c r="BJ449" s="215"/>
      <c r="BK449" s="215"/>
      <c r="BL449" s="215"/>
      <c r="BM449" s="215"/>
      <c r="BN449" s="215"/>
      <c r="BO449" s="215"/>
      <c r="BP449" s="215"/>
      <c r="BQ449" s="215"/>
      <c r="BR449" s="215"/>
      <c r="BS449" s="215"/>
      <c r="BT449" s="215"/>
      <c r="BU449" s="215"/>
      <c r="BV449" s="215"/>
      <c r="BW449" s="215">
        <v>47</v>
      </c>
      <c r="BX449" s="215"/>
      <c r="BY449" s="215"/>
      <c r="BZ449" s="215"/>
      <c r="CA449" s="215"/>
      <c r="CB449" s="215"/>
      <c r="CC449" s="215"/>
      <c r="CD449" s="215"/>
      <c r="CE449" s="215"/>
      <c r="CF449" s="257"/>
      <c r="CG449" s="257"/>
      <c r="CH449" s="257"/>
      <c r="CI449" s="257"/>
      <c r="CJ449" s="257"/>
      <c r="CK449" s="257"/>
      <c r="CL449" s="257"/>
      <c r="CM449" s="257"/>
      <c r="CN449" s="257"/>
    </row>
    <row r="450" spans="4:92" ht="14.25" customHeight="1" x14ac:dyDescent="0.35">
      <c r="D450" s="215"/>
      <c r="E450" s="215"/>
      <c r="F450" s="215"/>
      <c r="G450" s="215"/>
      <c r="H450" s="215"/>
      <c r="I450" s="215"/>
      <c r="J450" s="215"/>
      <c r="K450" s="215"/>
      <c r="L450" s="215"/>
      <c r="M450" s="215"/>
      <c r="N450" s="215"/>
      <c r="O450" s="215"/>
      <c r="P450" s="215"/>
      <c r="Q450" s="215"/>
      <c r="R450" s="399"/>
      <c r="S450" s="399"/>
      <c r="T450" s="399"/>
      <c r="U450" s="399"/>
      <c r="V450" s="399"/>
      <c r="W450" s="215"/>
      <c r="X450" s="215"/>
      <c r="Y450" s="215"/>
      <c r="Z450" s="215"/>
      <c r="AA450" s="215"/>
      <c r="AB450" s="212"/>
      <c r="AC450" s="213"/>
      <c r="AD450" s="213"/>
      <c r="AE450" s="213"/>
      <c r="AF450" s="213"/>
      <c r="AG450" s="213"/>
      <c r="AH450" s="213"/>
      <c r="AI450" s="213"/>
      <c r="AJ450" s="213"/>
      <c r="AK450" s="215"/>
      <c r="AL450" s="215"/>
      <c r="AM450" s="215"/>
      <c r="AN450" s="215"/>
      <c r="AO450" s="215"/>
      <c r="AP450" s="215"/>
      <c r="AQ450" s="215"/>
      <c r="AR450" s="215"/>
      <c r="AS450" s="215"/>
      <c r="AT450" s="215"/>
      <c r="AV450" s="215" t="s">
        <v>889</v>
      </c>
      <c r="AW450" s="215"/>
      <c r="AX450" s="215"/>
      <c r="AY450" s="215"/>
      <c r="AZ450" s="215"/>
      <c r="BA450" s="215"/>
      <c r="BB450" s="215"/>
      <c r="BC450" s="215"/>
      <c r="BD450" s="215"/>
      <c r="BE450" s="215"/>
      <c r="BF450" s="215"/>
      <c r="BG450" s="215"/>
      <c r="BH450" s="215"/>
      <c r="BI450" s="215"/>
      <c r="BJ450" s="215"/>
      <c r="BK450" s="215"/>
      <c r="BL450" s="215"/>
      <c r="BM450" s="215"/>
      <c r="BN450" s="215"/>
      <c r="BO450" s="215"/>
      <c r="BP450" s="215"/>
      <c r="BQ450" s="215"/>
      <c r="BR450" s="215"/>
      <c r="BS450" s="215"/>
      <c r="BT450" s="215"/>
      <c r="BU450" s="215"/>
      <c r="BV450" s="215"/>
      <c r="BW450" s="215">
        <v>109</v>
      </c>
      <c r="BX450" s="215"/>
      <c r="BY450" s="215"/>
      <c r="BZ450" s="215"/>
      <c r="CA450" s="215"/>
      <c r="CB450" s="215"/>
      <c r="CC450" s="215"/>
      <c r="CD450" s="215"/>
      <c r="CE450" s="215"/>
      <c r="CF450" s="257"/>
      <c r="CG450" s="257"/>
      <c r="CH450" s="257"/>
      <c r="CI450" s="257"/>
      <c r="CJ450" s="257"/>
      <c r="CK450" s="257"/>
      <c r="CL450" s="257"/>
      <c r="CM450" s="257"/>
      <c r="CN450" s="257"/>
    </row>
    <row r="451" spans="4:92" ht="14.25" customHeight="1" x14ac:dyDescent="0.35">
      <c r="D451" s="215"/>
      <c r="E451" s="215"/>
      <c r="F451" s="215"/>
      <c r="G451" s="215"/>
      <c r="H451" s="215"/>
      <c r="I451" s="215"/>
      <c r="J451" s="215"/>
      <c r="K451" s="215"/>
      <c r="L451" s="215"/>
      <c r="M451" s="215"/>
      <c r="N451" s="215"/>
      <c r="O451" s="215"/>
      <c r="P451" s="215"/>
      <c r="Q451" s="215"/>
      <c r="R451" s="399"/>
      <c r="S451" s="399"/>
      <c r="T451" s="399"/>
      <c r="U451" s="399"/>
      <c r="V451" s="399"/>
      <c r="W451" s="215"/>
      <c r="X451" s="215"/>
      <c r="Y451" s="215"/>
      <c r="Z451" s="215"/>
      <c r="AA451" s="215"/>
      <c r="AB451" s="212"/>
      <c r="AC451" s="213"/>
      <c r="AD451" s="213"/>
      <c r="AE451" s="213"/>
      <c r="AF451" s="213"/>
      <c r="AG451" s="213"/>
      <c r="AH451" s="213"/>
      <c r="AI451" s="213"/>
      <c r="AJ451" s="213"/>
      <c r="AK451" s="215"/>
      <c r="AL451" s="215"/>
      <c r="AM451" s="215"/>
      <c r="AN451" s="215"/>
      <c r="AO451" s="215"/>
      <c r="AP451" s="215"/>
      <c r="AQ451" s="215"/>
      <c r="AR451" s="215"/>
      <c r="AS451" s="215"/>
      <c r="AT451" s="215"/>
      <c r="AV451" s="215" t="s">
        <v>890</v>
      </c>
      <c r="AW451" s="215"/>
      <c r="AX451" s="215"/>
      <c r="AY451" s="215"/>
      <c r="AZ451" s="215"/>
      <c r="BA451" s="215"/>
      <c r="BB451" s="215"/>
      <c r="BC451" s="215"/>
      <c r="BD451" s="215"/>
      <c r="BE451" s="215"/>
      <c r="BF451" s="215"/>
      <c r="BG451" s="215"/>
      <c r="BH451" s="215"/>
      <c r="BI451" s="215"/>
      <c r="BJ451" s="215"/>
      <c r="BK451" s="215"/>
      <c r="BL451" s="215"/>
      <c r="BM451" s="215"/>
      <c r="BN451" s="215"/>
      <c r="BO451" s="215"/>
      <c r="BP451" s="215"/>
      <c r="BQ451" s="215"/>
      <c r="BR451" s="215"/>
      <c r="BS451" s="215"/>
      <c r="BT451" s="215"/>
      <c r="BU451" s="215"/>
      <c r="BV451" s="215"/>
      <c r="BW451" s="215">
        <v>172</v>
      </c>
      <c r="BX451" s="215"/>
      <c r="BY451" s="215"/>
      <c r="BZ451" s="215"/>
      <c r="CA451" s="215"/>
      <c r="CB451" s="215"/>
      <c r="CC451" s="215"/>
      <c r="CD451" s="215"/>
      <c r="CE451" s="215"/>
      <c r="CF451" s="257"/>
      <c r="CG451" s="257"/>
      <c r="CH451" s="257"/>
      <c r="CI451" s="257"/>
      <c r="CJ451" s="257"/>
      <c r="CK451" s="257"/>
      <c r="CL451" s="257"/>
      <c r="CM451" s="257"/>
      <c r="CN451" s="257"/>
    </row>
    <row r="452" spans="4:92" ht="14.25" customHeight="1" x14ac:dyDescent="0.35">
      <c r="D452" s="215"/>
      <c r="E452" s="215"/>
      <c r="F452" s="215"/>
      <c r="G452" s="215"/>
      <c r="H452" s="215"/>
      <c r="I452" s="215"/>
      <c r="J452" s="215"/>
      <c r="K452" s="215"/>
      <c r="L452" s="215"/>
      <c r="M452" s="215"/>
      <c r="N452" s="215"/>
      <c r="O452" s="215"/>
      <c r="P452" s="215"/>
      <c r="Q452" s="215"/>
      <c r="R452" s="399"/>
      <c r="S452" s="399"/>
      <c r="T452" s="399"/>
      <c r="U452" s="399"/>
      <c r="V452" s="399"/>
      <c r="W452" s="215"/>
      <c r="X452" s="215"/>
      <c r="Y452" s="215"/>
      <c r="Z452" s="215"/>
      <c r="AA452" s="215"/>
      <c r="AB452" s="212"/>
      <c r="AC452" s="213"/>
      <c r="AD452" s="213"/>
      <c r="AE452" s="213"/>
      <c r="AF452" s="213"/>
      <c r="AG452" s="213"/>
      <c r="AH452" s="213"/>
      <c r="AI452" s="213"/>
      <c r="AJ452" s="213"/>
      <c r="AK452" s="215"/>
      <c r="AL452" s="215"/>
      <c r="AM452" s="215"/>
      <c r="AN452" s="215"/>
      <c r="AO452" s="215"/>
      <c r="AP452" s="215"/>
      <c r="AQ452" s="215"/>
      <c r="AR452" s="215"/>
      <c r="AS452" s="215"/>
      <c r="AT452" s="215"/>
      <c r="AV452" s="215" t="s">
        <v>891</v>
      </c>
      <c r="AW452" s="215"/>
      <c r="AX452" s="215"/>
      <c r="AY452" s="215"/>
      <c r="AZ452" s="215"/>
      <c r="BA452" s="215"/>
      <c r="BB452" s="215"/>
      <c r="BC452" s="215"/>
      <c r="BD452" s="215"/>
      <c r="BE452" s="215"/>
      <c r="BF452" s="215"/>
      <c r="BG452" s="215"/>
      <c r="BH452" s="215"/>
      <c r="BI452" s="215"/>
      <c r="BJ452" s="215"/>
      <c r="BK452" s="215"/>
      <c r="BL452" s="215"/>
      <c r="BM452" s="215"/>
      <c r="BN452" s="215"/>
      <c r="BO452" s="215"/>
      <c r="BP452" s="215"/>
      <c r="BQ452" s="215"/>
      <c r="BR452" s="215"/>
      <c r="BS452" s="215"/>
      <c r="BT452" s="215"/>
      <c r="BU452" s="215"/>
      <c r="BV452" s="215"/>
      <c r="BW452" s="215">
        <v>76</v>
      </c>
      <c r="BX452" s="215"/>
      <c r="BY452" s="215"/>
      <c r="BZ452" s="215"/>
      <c r="CA452" s="215"/>
      <c r="CB452" s="215"/>
      <c r="CC452" s="215"/>
      <c r="CD452" s="215"/>
      <c r="CE452" s="215"/>
      <c r="CF452" s="257"/>
      <c r="CG452" s="257"/>
      <c r="CH452" s="257"/>
      <c r="CI452" s="257"/>
      <c r="CJ452" s="257"/>
      <c r="CK452" s="257"/>
      <c r="CL452" s="257"/>
      <c r="CM452" s="257"/>
      <c r="CN452" s="257"/>
    </row>
    <row r="453" spans="4:92" ht="14.25" customHeight="1" x14ac:dyDescent="0.35">
      <c r="D453" s="215"/>
      <c r="E453" s="215"/>
      <c r="F453" s="215"/>
      <c r="G453" s="215"/>
      <c r="H453" s="215"/>
      <c r="I453" s="215"/>
      <c r="J453" s="215"/>
      <c r="K453" s="215"/>
      <c r="L453" s="215"/>
      <c r="M453" s="215"/>
      <c r="N453" s="215"/>
      <c r="O453" s="215"/>
      <c r="P453" s="215"/>
      <c r="Q453" s="215"/>
      <c r="R453" s="399"/>
      <c r="S453" s="399"/>
      <c r="T453" s="399"/>
      <c r="U453" s="399"/>
      <c r="V453" s="399"/>
      <c r="W453" s="215"/>
      <c r="X453" s="215"/>
      <c r="Y453" s="215"/>
      <c r="Z453" s="215"/>
      <c r="AA453" s="215"/>
      <c r="AB453" s="212"/>
      <c r="AC453" s="213"/>
      <c r="AD453" s="213"/>
      <c r="AE453" s="213"/>
      <c r="AF453" s="213"/>
      <c r="AG453" s="213"/>
      <c r="AH453" s="213"/>
      <c r="AI453" s="213"/>
      <c r="AJ453" s="213"/>
      <c r="AK453" s="215"/>
      <c r="AL453" s="215"/>
      <c r="AM453" s="215"/>
      <c r="AN453" s="215"/>
      <c r="AO453" s="215"/>
      <c r="AP453" s="215"/>
      <c r="AQ453" s="215"/>
      <c r="AR453" s="215"/>
      <c r="AS453" s="215"/>
      <c r="AT453" s="215"/>
      <c r="AV453" s="215" t="s">
        <v>892</v>
      </c>
      <c r="AW453" s="215"/>
      <c r="AX453" s="215"/>
      <c r="AY453" s="215"/>
      <c r="AZ453" s="215"/>
      <c r="BA453" s="215"/>
      <c r="BB453" s="215"/>
      <c r="BC453" s="215"/>
      <c r="BD453" s="215"/>
      <c r="BE453" s="215"/>
      <c r="BF453" s="215"/>
      <c r="BG453" s="215"/>
      <c r="BH453" s="215"/>
      <c r="BI453" s="215"/>
      <c r="BJ453" s="215"/>
      <c r="BK453" s="215"/>
      <c r="BL453" s="215"/>
      <c r="BM453" s="215"/>
      <c r="BN453" s="215"/>
      <c r="BO453" s="215"/>
      <c r="BP453" s="215"/>
      <c r="BQ453" s="215"/>
      <c r="BR453" s="215"/>
      <c r="BS453" s="215"/>
      <c r="BT453" s="215"/>
      <c r="BU453" s="215"/>
      <c r="BV453" s="215"/>
      <c r="BW453" s="215">
        <v>104</v>
      </c>
      <c r="BX453" s="215"/>
      <c r="BY453" s="215"/>
      <c r="BZ453" s="215"/>
      <c r="CA453" s="215"/>
      <c r="CB453" s="215"/>
      <c r="CC453" s="215"/>
      <c r="CD453" s="215"/>
      <c r="CE453" s="215"/>
      <c r="CF453" s="257"/>
      <c r="CG453" s="257"/>
      <c r="CH453" s="257"/>
      <c r="CI453" s="257"/>
      <c r="CJ453" s="257"/>
      <c r="CK453" s="257"/>
      <c r="CL453" s="257"/>
      <c r="CM453" s="257"/>
      <c r="CN453" s="257"/>
    </row>
    <row r="454" spans="4:92" ht="14.25" customHeight="1" x14ac:dyDescent="0.35">
      <c r="D454" s="215"/>
      <c r="E454" s="215"/>
      <c r="F454" s="215"/>
      <c r="G454" s="215"/>
      <c r="H454" s="215"/>
      <c r="I454" s="215"/>
      <c r="J454" s="215"/>
      <c r="K454" s="215"/>
      <c r="L454" s="215"/>
      <c r="M454" s="215"/>
      <c r="N454" s="215"/>
      <c r="O454" s="215"/>
      <c r="P454" s="215"/>
      <c r="Q454" s="215"/>
      <c r="R454" s="399"/>
      <c r="S454" s="399"/>
      <c r="T454" s="399"/>
      <c r="U454" s="399"/>
      <c r="V454" s="399"/>
      <c r="W454" s="215"/>
      <c r="X454" s="215"/>
      <c r="Y454" s="215"/>
      <c r="Z454" s="215"/>
      <c r="AA454" s="215"/>
      <c r="AB454" s="212"/>
      <c r="AC454" s="213"/>
      <c r="AD454" s="213"/>
      <c r="AE454" s="213"/>
      <c r="AF454" s="213"/>
      <c r="AG454" s="213"/>
      <c r="AH454" s="213"/>
      <c r="AI454" s="213"/>
      <c r="AJ454" s="213"/>
      <c r="AK454" s="215"/>
      <c r="AL454" s="215"/>
      <c r="AM454" s="215"/>
      <c r="AN454" s="215"/>
      <c r="AO454" s="215"/>
      <c r="AP454" s="215"/>
      <c r="AQ454" s="215"/>
      <c r="AR454" s="215"/>
      <c r="AS454" s="215"/>
      <c r="AT454" s="215"/>
      <c r="AV454" s="215" t="s">
        <v>893</v>
      </c>
      <c r="AW454" s="215"/>
      <c r="AX454" s="215"/>
      <c r="AY454" s="215"/>
      <c r="AZ454" s="215"/>
      <c r="BA454" s="215"/>
      <c r="BB454" s="215"/>
      <c r="BC454" s="215"/>
      <c r="BD454" s="215"/>
      <c r="BE454" s="215"/>
      <c r="BF454" s="215"/>
      <c r="BG454" s="215"/>
      <c r="BH454" s="215"/>
      <c r="BI454" s="215"/>
      <c r="BJ454" s="215"/>
      <c r="BK454" s="215"/>
      <c r="BL454" s="215"/>
      <c r="BM454" s="215"/>
      <c r="BN454" s="215"/>
      <c r="BO454" s="215"/>
      <c r="BP454" s="215"/>
      <c r="BQ454" s="215"/>
      <c r="BR454" s="215"/>
      <c r="BS454" s="215"/>
      <c r="BT454" s="215"/>
      <c r="BU454" s="215"/>
      <c r="BV454" s="215"/>
      <c r="BW454" s="215">
        <v>13</v>
      </c>
      <c r="BX454" s="215"/>
      <c r="BY454" s="215"/>
      <c r="BZ454" s="215"/>
      <c r="CA454" s="215"/>
      <c r="CB454" s="215"/>
      <c r="CC454" s="215"/>
      <c r="CD454" s="215"/>
      <c r="CE454" s="215"/>
      <c r="CF454" s="257"/>
      <c r="CG454" s="257"/>
      <c r="CH454" s="257"/>
      <c r="CI454" s="257"/>
      <c r="CJ454" s="257"/>
      <c r="CK454" s="257"/>
      <c r="CL454" s="257"/>
      <c r="CM454" s="257"/>
      <c r="CN454" s="257"/>
    </row>
    <row r="455" spans="4:92" ht="14.25" customHeight="1" x14ac:dyDescent="0.35">
      <c r="D455" s="215"/>
      <c r="E455" s="215"/>
      <c r="F455" s="215"/>
      <c r="G455" s="215"/>
      <c r="H455" s="215"/>
      <c r="I455" s="215"/>
      <c r="J455" s="215"/>
      <c r="K455" s="215"/>
      <c r="L455" s="215"/>
      <c r="M455" s="215"/>
      <c r="N455" s="215"/>
      <c r="O455" s="215"/>
      <c r="P455" s="215"/>
      <c r="Q455" s="215"/>
      <c r="R455" s="399"/>
      <c r="S455" s="399"/>
      <c r="T455" s="399"/>
      <c r="U455" s="399"/>
      <c r="V455" s="399"/>
      <c r="W455" s="215"/>
      <c r="X455" s="215"/>
      <c r="Y455" s="215"/>
      <c r="Z455" s="215"/>
      <c r="AA455" s="215"/>
      <c r="AB455" s="212"/>
      <c r="AC455" s="213"/>
      <c r="AD455" s="213"/>
      <c r="AE455" s="213"/>
      <c r="AF455" s="213"/>
      <c r="AG455" s="213"/>
      <c r="AH455" s="213"/>
      <c r="AI455" s="213"/>
      <c r="AJ455" s="213"/>
      <c r="AK455" s="215"/>
      <c r="AL455" s="215"/>
      <c r="AM455" s="215"/>
      <c r="AN455" s="215"/>
      <c r="AO455" s="215"/>
      <c r="AP455" s="215"/>
      <c r="AQ455" s="215"/>
      <c r="AR455" s="215"/>
      <c r="AS455" s="215"/>
      <c r="AT455" s="215"/>
      <c r="AV455" s="215"/>
      <c r="AW455" s="215"/>
      <c r="AX455" s="215"/>
      <c r="AY455" s="215"/>
      <c r="AZ455" s="215"/>
      <c r="BA455" s="215"/>
      <c r="BB455" s="215"/>
      <c r="BC455" s="215"/>
      <c r="BD455" s="215"/>
      <c r="BE455" s="215"/>
      <c r="BF455" s="215"/>
      <c r="BG455" s="215"/>
      <c r="BH455" s="215"/>
      <c r="BI455" s="215"/>
      <c r="BJ455" s="215"/>
      <c r="BK455" s="215"/>
      <c r="BL455" s="215"/>
      <c r="BM455" s="215"/>
      <c r="BN455" s="215"/>
      <c r="BO455" s="215"/>
      <c r="BP455" s="215"/>
      <c r="BQ455" s="215"/>
      <c r="BR455" s="215"/>
      <c r="BS455" s="215"/>
      <c r="BT455" s="215"/>
      <c r="BU455" s="215"/>
      <c r="BV455" s="215"/>
      <c r="BW455" s="215"/>
      <c r="BX455" s="215"/>
      <c r="BY455" s="215"/>
      <c r="BZ455" s="215"/>
      <c r="CA455" s="215"/>
      <c r="CB455" s="215"/>
      <c r="CC455" s="215"/>
      <c r="CD455" s="215"/>
      <c r="CE455" s="215"/>
      <c r="CF455" s="215"/>
      <c r="CG455" s="215"/>
      <c r="CH455" s="215"/>
      <c r="CI455" s="215"/>
      <c r="CJ455" s="215"/>
      <c r="CK455" s="215"/>
      <c r="CL455" s="215"/>
      <c r="CM455" s="215"/>
      <c r="CN455" s="215"/>
    </row>
    <row r="456" spans="4:92" ht="14.25" customHeight="1" x14ac:dyDescent="0.35">
      <c r="D456" s="259" t="s">
        <v>798</v>
      </c>
      <c r="E456" s="258"/>
      <c r="F456" s="258"/>
      <c r="G456" s="258"/>
      <c r="H456" s="258"/>
      <c r="I456" s="258"/>
      <c r="J456" s="258"/>
      <c r="K456" s="258"/>
      <c r="L456" s="258"/>
      <c r="M456" s="258"/>
      <c r="N456" s="258"/>
      <c r="O456" s="258"/>
      <c r="P456" s="258"/>
      <c r="Q456" s="258"/>
      <c r="R456" s="258"/>
      <c r="S456" s="258"/>
      <c r="T456" s="258"/>
      <c r="U456" s="258"/>
      <c r="V456" s="258"/>
      <c r="W456" s="258"/>
      <c r="X456" s="258"/>
      <c r="Y456" s="258"/>
      <c r="Z456" s="258"/>
      <c r="AA456" s="258"/>
      <c r="AB456" s="258"/>
      <c r="AC456" s="258"/>
      <c r="AD456" s="258"/>
      <c r="AE456" s="258"/>
      <c r="AF456" s="258"/>
      <c r="AG456" s="258"/>
      <c r="AH456" s="258"/>
      <c r="AI456" s="258"/>
      <c r="AJ456" s="258"/>
      <c r="AK456" s="258"/>
      <c r="AL456" s="258"/>
      <c r="AM456" s="258"/>
      <c r="AN456" s="258"/>
      <c r="AO456" s="258"/>
      <c r="AP456" s="258"/>
      <c r="AQ456" s="258"/>
      <c r="AR456" s="258"/>
      <c r="AS456" s="258"/>
      <c r="AT456" s="258"/>
      <c r="AV456" s="258" t="s">
        <v>799</v>
      </c>
      <c r="AW456" s="258"/>
      <c r="AX456" s="258"/>
      <c r="AY456" s="258"/>
      <c r="AZ456" s="258"/>
      <c r="BA456" s="258"/>
      <c r="BB456" s="258"/>
      <c r="BC456" s="258"/>
      <c r="BD456" s="258"/>
      <c r="BE456" s="258"/>
      <c r="BF456" s="258"/>
      <c r="BG456" s="258"/>
      <c r="BH456" s="258"/>
      <c r="BI456" s="258"/>
      <c r="BJ456" s="258"/>
      <c r="BK456" s="258"/>
      <c r="BL456" s="258"/>
      <c r="BM456" s="258"/>
      <c r="BN456" s="258"/>
      <c r="BO456" s="258"/>
      <c r="BP456" s="258"/>
      <c r="BQ456" s="258"/>
      <c r="BR456" s="258"/>
      <c r="BS456" s="258"/>
      <c r="BT456" s="258"/>
      <c r="BU456" s="258"/>
      <c r="BV456" s="258"/>
      <c r="BW456" s="258"/>
      <c r="BX456" s="258"/>
      <c r="BY456" s="258"/>
      <c r="BZ456" s="258"/>
      <c r="CA456" s="258"/>
      <c r="CB456" s="258"/>
      <c r="CC456" s="258"/>
      <c r="CD456" s="258"/>
      <c r="CE456" s="258"/>
      <c r="CF456" s="258"/>
      <c r="CG456" s="258"/>
      <c r="CH456" s="258"/>
      <c r="CI456" s="258"/>
      <c r="CJ456" s="258"/>
      <c r="CK456" s="258"/>
      <c r="CL456" s="258"/>
      <c r="CM456" s="258"/>
      <c r="CN456" s="258"/>
    </row>
    <row r="457" spans="4:92" ht="14.25" customHeight="1" x14ac:dyDescent="0.35"/>
    <row r="458" spans="4:92" ht="14.25" customHeight="1" x14ac:dyDescent="0.35">
      <c r="D458" s="219" t="s">
        <v>270</v>
      </c>
      <c r="E458" s="219"/>
      <c r="F458" s="219"/>
      <c r="G458" s="219"/>
      <c r="H458" s="219"/>
      <c r="I458" s="219"/>
      <c r="J458" s="219"/>
      <c r="K458" s="219"/>
      <c r="L458" s="219"/>
      <c r="M458" s="219"/>
      <c r="N458" s="219"/>
      <c r="O458" s="219"/>
      <c r="P458" s="219"/>
      <c r="Q458" s="219"/>
      <c r="R458" s="219"/>
      <c r="S458" s="219"/>
      <c r="T458" s="219"/>
      <c r="U458" s="219"/>
      <c r="V458" s="219"/>
      <c r="W458" s="219"/>
      <c r="X458" s="219"/>
      <c r="Y458" s="219"/>
      <c r="Z458" s="219"/>
      <c r="AA458" s="219"/>
      <c r="AB458" s="219"/>
      <c r="AC458" s="219"/>
      <c r="AD458" s="219"/>
      <c r="AE458" s="219"/>
      <c r="AF458" s="219"/>
      <c r="AG458" s="219"/>
      <c r="AH458" s="219"/>
      <c r="AI458" s="219"/>
      <c r="AJ458" s="219"/>
      <c r="AK458" s="219"/>
      <c r="AL458" s="219"/>
      <c r="AM458" s="219"/>
      <c r="AN458" s="219"/>
      <c r="AO458" s="219"/>
      <c r="AP458" s="219"/>
      <c r="AQ458" s="219"/>
      <c r="AR458" s="219"/>
      <c r="AS458" s="219"/>
      <c r="AT458" s="219"/>
      <c r="AV458" s="219" t="s">
        <v>271</v>
      </c>
      <c r="AW458" s="219"/>
      <c r="AX458" s="219"/>
      <c r="AY458" s="219"/>
      <c r="AZ458" s="219"/>
      <c r="BA458" s="219"/>
      <c r="BB458" s="219"/>
      <c r="BC458" s="219"/>
      <c r="BD458" s="219"/>
      <c r="BE458" s="219"/>
      <c r="BF458" s="219"/>
      <c r="BG458" s="219"/>
      <c r="BH458" s="219"/>
      <c r="BI458" s="219"/>
      <c r="BJ458" s="219"/>
      <c r="BK458" s="219"/>
      <c r="BL458" s="219"/>
      <c r="BM458" s="219"/>
      <c r="BN458" s="219"/>
      <c r="BO458" s="219"/>
      <c r="BP458" s="219"/>
      <c r="BQ458" s="219"/>
      <c r="BR458" s="219"/>
      <c r="BS458" s="219"/>
      <c r="BT458" s="219"/>
      <c r="BU458" s="219"/>
      <c r="BV458" s="219"/>
      <c r="BW458" s="219"/>
      <c r="BX458" s="219"/>
      <c r="BY458" s="219"/>
      <c r="BZ458" s="219"/>
      <c r="CA458" s="219"/>
      <c r="CB458" s="219"/>
      <c r="CC458" s="219"/>
      <c r="CD458" s="219"/>
      <c r="CE458" s="219"/>
      <c r="CF458" s="219"/>
      <c r="CG458" s="219"/>
      <c r="CH458" s="219"/>
      <c r="CI458" s="219"/>
      <c r="CJ458" s="219"/>
      <c r="CK458" s="219"/>
      <c r="CL458" s="219"/>
      <c r="CM458" s="219"/>
      <c r="CN458" s="219"/>
    </row>
    <row r="459" spans="4:92" ht="14.25" customHeight="1" x14ac:dyDescent="0.35">
      <c r="D459" s="219"/>
      <c r="E459" s="219"/>
      <c r="F459" s="219"/>
      <c r="G459" s="219"/>
      <c r="H459" s="219"/>
      <c r="I459" s="219"/>
      <c r="J459" s="219"/>
      <c r="K459" s="219"/>
      <c r="L459" s="219"/>
      <c r="M459" s="219"/>
      <c r="N459" s="219"/>
      <c r="O459" s="219"/>
      <c r="P459" s="219"/>
      <c r="Q459" s="219"/>
      <c r="R459" s="219"/>
      <c r="S459" s="219"/>
      <c r="T459" s="219"/>
      <c r="U459" s="219"/>
      <c r="V459" s="219"/>
      <c r="W459" s="219"/>
      <c r="X459" s="219"/>
      <c r="Y459" s="219"/>
      <c r="Z459" s="219"/>
      <c r="AA459" s="219"/>
      <c r="AB459" s="219"/>
      <c r="AC459" s="219"/>
      <c r="AD459" s="219"/>
      <c r="AE459" s="219"/>
      <c r="AF459" s="219"/>
      <c r="AG459" s="219"/>
      <c r="AH459" s="219"/>
      <c r="AI459" s="219"/>
      <c r="AJ459" s="219"/>
      <c r="AK459" s="219"/>
      <c r="AL459" s="219"/>
      <c r="AM459" s="219"/>
      <c r="AN459" s="219"/>
      <c r="AO459" s="219"/>
      <c r="AP459" s="219"/>
      <c r="AQ459" s="219"/>
      <c r="AR459" s="219"/>
      <c r="AS459" s="219"/>
      <c r="AT459" s="219"/>
      <c r="AV459" s="219"/>
      <c r="AW459" s="219"/>
      <c r="AX459" s="219"/>
      <c r="AY459" s="219"/>
      <c r="AZ459" s="219"/>
      <c r="BA459" s="219"/>
      <c r="BB459" s="219"/>
      <c r="BC459" s="219"/>
      <c r="BD459" s="219"/>
      <c r="BE459" s="219"/>
      <c r="BF459" s="219"/>
      <c r="BG459" s="219"/>
      <c r="BH459" s="219"/>
      <c r="BI459" s="219"/>
      <c r="BJ459" s="219"/>
      <c r="BK459" s="219"/>
      <c r="BL459" s="219"/>
      <c r="BM459" s="219"/>
      <c r="BN459" s="219"/>
      <c r="BO459" s="219"/>
      <c r="BP459" s="219"/>
      <c r="BQ459" s="219"/>
      <c r="BR459" s="219"/>
      <c r="BS459" s="219"/>
      <c r="BT459" s="219"/>
      <c r="BU459" s="219"/>
      <c r="BV459" s="219"/>
      <c r="BW459" s="219"/>
      <c r="BX459" s="219"/>
      <c r="BY459" s="219"/>
      <c r="BZ459" s="219"/>
      <c r="CA459" s="219"/>
      <c r="CB459" s="219"/>
      <c r="CC459" s="219"/>
      <c r="CD459" s="219"/>
      <c r="CE459" s="219"/>
      <c r="CF459" s="219"/>
      <c r="CG459" s="219"/>
      <c r="CH459" s="219"/>
      <c r="CI459" s="219"/>
      <c r="CJ459" s="219"/>
      <c r="CK459" s="219"/>
      <c r="CL459" s="219"/>
      <c r="CM459" s="219"/>
      <c r="CN459" s="219"/>
    </row>
    <row r="460" spans="4:92" ht="14.25" customHeight="1" x14ac:dyDescent="0.35">
      <c r="D460" s="229" t="s">
        <v>262</v>
      </c>
      <c r="E460" s="229"/>
      <c r="F460" s="229"/>
      <c r="G460" s="229"/>
      <c r="H460" s="229"/>
      <c r="I460" s="229"/>
      <c r="J460" s="229"/>
      <c r="K460" s="229"/>
      <c r="L460" s="229"/>
      <c r="M460" s="229"/>
      <c r="N460" s="229"/>
      <c r="O460" s="229"/>
      <c r="P460" s="229"/>
      <c r="Q460" s="229"/>
      <c r="R460" s="229"/>
      <c r="S460" s="229"/>
      <c r="T460" s="229"/>
      <c r="U460" s="229"/>
      <c r="V460" s="229"/>
      <c r="W460" s="229"/>
      <c r="X460" s="229"/>
      <c r="Y460" s="229"/>
      <c r="Z460" s="229"/>
      <c r="AA460" s="229"/>
      <c r="AB460" s="229"/>
      <c r="AC460" s="229"/>
      <c r="AD460" s="229"/>
      <c r="AE460" s="229"/>
      <c r="AF460" s="229"/>
      <c r="AG460" s="229"/>
      <c r="AH460" s="229"/>
      <c r="AI460" s="229"/>
      <c r="AJ460" s="229"/>
      <c r="AK460" s="229"/>
      <c r="AL460" s="229"/>
      <c r="AM460" s="229"/>
      <c r="AN460" s="229"/>
      <c r="AO460" s="229"/>
      <c r="AP460" s="229"/>
      <c r="AQ460" s="229"/>
      <c r="AR460" s="229"/>
      <c r="AS460" s="229"/>
      <c r="AT460" s="229"/>
      <c r="AV460" s="229" t="s">
        <v>269</v>
      </c>
      <c r="AW460" s="229"/>
      <c r="AX460" s="229"/>
      <c r="AY460" s="229"/>
      <c r="AZ460" s="229"/>
      <c r="BA460" s="229"/>
      <c r="BB460" s="229"/>
      <c r="BC460" s="229"/>
      <c r="BD460" s="229"/>
      <c r="BE460" s="229"/>
      <c r="BF460" s="229"/>
      <c r="BG460" s="229"/>
      <c r="BH460" s="229"/>
      <c r="BI460" s="229"/>
      <c r="BJ460" s="229"/>
      <c r="BK460" s="229"/>
      <c r="BL460" s="229"/>
      <c r="BM460" s="229"/>
      <c r="BN460" s="229"/>
      <c r="BO460" s="229"/>
      <c r="BP460" s="229"/>
      <c r="BQ460" s="229"/>
      <c r="BR460" s="229"/>
      <c r="BS460" s="229"/>
      <c r="BT460" s="229"/>
      <c r="BU460" s="229"/>
      <c r="BV460" s="229"/>
      <c r="BW460" s="229"/>
      <c r="BX460" s="229"/>
      <c r="BY460" s="229"/>
      <c r="BZ460" s="229"/>
      <c r="CA460" s="229"/>
      <c r="CB460" s="229"/>
      <c r="CC460" s="229"/>
      <c r="CD460" s="229"/>
      <c r="CE460" s="229"/>
      <c r="CF460" s="229"/>
      <c r="CG460" s="229"/>
      <c r="CH460" s="229"/>
      <c r="CI460" s="229"/>
      <c r="CJ460" s="229"/>
      <c r="CK460" s="229"/>
      <c r="CL460" s="229"/>
      <c r="CM460" s="229"/>
      <c r="CN460" s="229"/>
    </row>
    <row r="461" spans="4:92" ht="14.25" customHeight="1" x14ac:dyDescent="0.35">
      <c r="D461" s="246" t="s">
        <v>259</v>
      </c>
      <c r="E461" s="247"/>
      <c r="F461" s="247"/>
      <c r="G461" s="247"/>
      <c r="H461" s="247"/>
      <c r="I461" s="247"/>
      <c r="J461" s="247"/>
      <c r="K461" s="247"/>
      <c r="L461" s="247"/>
      <c r="M461" s="247"/>
      <c r="N461" s="247"/>
      <c r="O461" s="247"/>
      <c r="P461" s="247"/>
      <c r="Q461" s="248"/>
      <c r="R461" s="246" t="s">
        <v>260</v>
      </c>
      <c r="S461" s="247"/>
      <c r="T461" s="247"/>
      <c r="U461" s="247"/>
      <c r="V461" s="247"/>
      <c r="W461" s="247"/>
      <c r="X461" s="247"/>
      <c r="Y461" s="247"/>
      <c r="Z461" s="247"/>
      <c r="AA461" s="247"/>
      <c r="AB461" s="247"/>
      <c r="AC461" s="247"/>
      <c r="AD461" s="247"/>
      <c r="AE461" s="248"/>
      <c r="AF461" s="246" t="s">
        <v>261</v>
      </c>
      <c r="AG461" s="247"/>
      <c r="AH461" s="247"/>
      <c r="AI461" s="247"/>
      <c r="AJ461" s="247"/>
      <c r="AK461" s="247"/>
      <c r="AL461" s="247"/>
      <c r="AM461" s="247"/>
      <c r="AN461" s="247"/>
      <c r="AO461" s="247"/>
      <c r="AP461" s="247"/>
      <c r="AQ461" s="247"/>
      <c r="AR461" s="247"/>
      <c r="AS461" s="247"/>
      <c r="AT461" s="248"/>
      <c r="AV461" s="229" t="s">
        <v>883</v>
      </c>
      <c r="AW461" s="229"/>
      <c r="AX461" s="229"/>
      <c r="AY461" s="229"/>
      <c r="AZ461" s="229"/>
      <c r="BA461" s="229"/>
      <c r="BB461" s="229"/>
      <c r="BC461" s="229"/>
      <c r="BD461" s="229"/>
      <c r="BE461" s="229"/>
      <c r="BF461" s="229"/>
      <c r="BG461" s="229"/>
      <c r="BH461" s="229"/>
      <c r="BI461" s="229" t="s">
        <v>265</v>
      </c>
      <c r="BJ461" s="229"/>
      <c r="BK461" s="229"/>
      <c r="BL461" s="229"/>
      <c r="BM461" s="229"/>
      <c r="BN461" s="229"/>
      <c r="BO461" s="229"/>
      <c r="BP461" s="229"/>
      <c r="BQ461" s="229"/>
      <c r="BR461" s="229"/>
      <c r="BS461" s="229"/>
      <c r="BT461" s="229"/>
      <c r="BU461" s="229"/>
      <c r="BV461" s="229"/>
      <c r="BW461" s="229"/>
      <c r="BX461" s="229"/>
      <c r="BY461" s="229"/>
      <c r="BZ461" s="229"/>
      <c r="CA461" s="229" t="s">
        <v>268</v>
      </c>
      <c r="CB461" s="229"/>
      <c r="CC461" s="229"/>
      <c r="CD461" s="229"/>
      <c r="CE461" s="229"/>
      <c r="CF461" s="229"/>
      <c r="CG461" s="229"/>
      <c r="CH461" s="229"/>
      <c r="CI461" s="229"/>
      <c r="CJ461" s="229"/>
      <c r="CK461" s="229"/>
      <c r="CL461" s="229"/>
      <c r="CM461" s="229"/>
      <c r="CN461" s="229"/>
    </row>
    <row r="462" spans="4:92" ht="14.25" customHeight="1" x14ac:dyDescent="0.35">
      <c r="D462" s="249"/>
      <c r="E462" s="250"/>
      <c r="F462" s="250"/>
      <c r="G462" s="250"/>
      <c r="H462" s="250"/>
      <c r="I462" s="250"/>
      <c r="J462" s="250"/>
      <c r="K462" s="250"/>
      <c r="L462" s="250"/>
      <c r="M462" s="250"/>
      <c r="N462" s="250"/>
      <c r="O462" s="250"/>
      <c r="P462" s="250"/>
      <c r="Q462" s="251"/>
      <c r="R462" s="249"/>
      <c r="S462" s="250"/>
      <c r="T462" s="250"/>
      <c r="U462" s="250"/>
      <c r="V462" s="250"/>
      <c r="W462" s="250"/>
      <c r="X462" s="250"/>
      <c r="Y462" s="250"/>
      <c r="Z462" s="250"/>
      <c r="AA462" s="250"/>
      <c r="AB462" s="250"/>
      <c r="AC462" s="250"/>
      <c r="AD462" s="250"/>
      <c r="AE462" s="251"/>
      <c r="AF462" s="249"/>
      <c r="AG462" s="250"/>
      <c r="AH462" s="250"/>
      <c r="AI462" s="250"/>
      <c r="AJ462" s="250"/>
      <c r="AK462" s="250"/>
      <c r="AL462" s="250"/>
      <c r="AM462" s="250"/>
      <c r="AN462" s="250"/>
      <c r="AO462" s="250"/>
      <c r="AP462" s="250"/>
      <c r="AQ462" s="250"/>
      <c r="AR462" s="250"/>
      <c r="AS462" s="250"/>
      <c r="AT462" s="251"/>
      <c r="AV462" s="229"/>
      <c r="AW462" s="229"/>
      <c r="AX462" s="229"/>
      <c r="AY462" s="229"/>
      <c r="AZ462" s="229"/>
      <c r="BA462" s="229"/>
      <c r="BB462" s="229"/>
      <c r="BC462" s="229"/>
      <c r="BD462" s="229"/>
      <c r="BE462" s="229"/>
      <c r="BF462" s="229"/>
      <c r="BG462" s="229"/>
      <c r="BH462" s="229"/>
      <c r="BI462" s="229" t="s">
        <v>263</v>
      </c>
      <c r="BJ462" s="229"/>
      <c r="BK462" s="229"/>
      <c r="BL462" s="229"/>
      <c r="BM462" s="229"/>
      <c r="BN462" s="229"/>
      <c r="BO462" s="229"/>
      <c r="BP462" s="229"/>
      <c r="BQ462" s="229"/>
      <c r="BR462" s="229" t="s">
        <v>264</v>
      </c>
      <c r="BS462" s="229"/>
      <c r="BT462" s="229"/>
      <c r="BU462" s="229"/>
      <c r="BV462" s="229"/>
      <c r="BW462" s="229"/>
      <c r="BX462" s="229"/>
      <c r="BY462" s="229"/>
      <c r="BZ462" s="229"/>
      <c r="CA462" s="229" t="s">
        <v>266</v>
      </c>
      <c r="CB462" s="229"/>
      <c r="CC462" s="229"/>
      <c r="CD462" s="229"/>
      <c r="CE462" s="229"/>
      <c r="CF462" s="229"/>
      <c r="CG462" s="229"/>
      <c r="CH462" s="229" t="s">
        <v>267</v>
      </c>
      <c r="CI462" s="229"/>
      <c r="CJ462" s="229"/>
      <c r="CK462" s="229"/>
      <c r="CL462" s="229"/>
      <c r="CM462" s="229"/>
      <c r="CN462" s="229"/>
    </row>
    <row r="463" spans="4:92" ht="17.25" customHeight="1" x14ac:dyDescent="0.35">
      <c r="D463" s="253">
        <v>0</v>
      </c>
      <c r="E463" s="253"/>
      <c r="F463" s="253"/>
      <c r="G463" s="253"/>
      <c r="H463" s="253"/>
      <c r="I463" s="253"/>
      <c r="J463" s="253"/>
      <c r="K463" s="253"/>
      <c r="L463" s="253"/>
      <c r="M463" s="253"/>
      <c r="N463" s="253"/>
      <c r="O463" s="253"/>
      <c r="P463" s="253"/>
      <c r="Q463" s="253"/>
      <c r="R463" s="233">
        <v>0</v>
      </c>
      <c r="S463" s="233"/>
      <c r="T463" s="233"/>
      <c r="U463" s="233"/>
      <c r="V463" s="233"/>
      <c r="W463" s="233"/>
      <c r="X463" s="233"/>
      <c r="Y463" s="233"/>
      <c r="Z463" s="233"/>
      <c r="AA463" s="233"/>
      <c r="AB463" s="233"/>
      <c r="AC463" s="233"/>
      <c r="AD463" s="233"/>
      <c r="AE463" s="233"/>
      <c r="AF463" s="233">
        <v>0</v>
      </c>
      <c r="AG463" s="233"/>
      <c r="AH463" s="233"/>
      <c r="AI463" s="233"/>
      <c r="AJ463" s="233"/>
      <c r="AK463" s="233"/>
      <c r="AL463" s="233"/>
      <c r="AM463" s="233"/>
      <c r="AN463" s="233"/>
      <c r="AO463" s="233"/>
      <c r="AP463" s="233"/>
      <c r="AQ463" s="233"/>
      <c r="AR463" s="233"/>
      <c r="AS463" s="233"/>
      <c r="AT463" s="233"/>
      <c r="AV463" s="253">
        <v>2</v>
      </c>
      <c r="AW463" s="253"/>
      <c r="AX463" s="253"/>
      <c r="AY463" s="253"/>
      <c r="AZ463" s="253"/>
      <c r="BA463" s="253"/>
      <c r="BB463" s="253"/>
      <c r="BC463" s="253"/>
      <c r="BD463" s="253"/>
      <c r="BE463" s="253"/>
      <c r="BF463" s="253"/>
      <c r="BG463" s="253"/>
      <c r="BH463" s="253"/>
      <c r="BI463" s="253">
        <v>2</v>
      </c>
      <c r="BJ463" s="253"/>
      <c r="BK463" s="253"/>
      <c r="BL463" s="253"/>
      <c r="BM463" s="253"/>
      <c r="BN463" s="253"/>
      <c r="BO463" s="253"/>
      <c r="BP463" s="253"/>
      <c r="BQ463" s="253"/>
      <c r="BR463" s="253">
        <v>0</v>
      </c>
      <c r="BS463" s="253"/>
      <c r="BT463" s="253"/>
      <c r="BU463" s="253"/>
      <c r="BV463" s="253"/>
      <c r="BW463" s="253"/>
      <c r="BX463" s="253"/>
      <c r="BY463" s="253"/>
      <c r="BZ463" s="253"/>
      <c r="CA463" s="253">
        <v>2</v>
      </c>
      <c r="CB463" s="253"/>
      <c r="CC463" s="253"/>
      <c r="CD463" s="253"/>
      <c r="CE463" s="253"/>
      <c r="CF463" s="253"/>
      <c r="CG463" s="253"/>
      <c r="CH463" s="233">
        <v>0</v>
      </c>
      <c r="CI463" s="233"/>
      <c r="CJ463" s="233"/>
      <c r="CK463" s="233"/>
      <c r="CL463" s="233"/>
      <c r="CM463" s="233"/>
      <c r="CN463" s="233"/>
    </row>
    <row r="464" spans="4:92" ht="14.25" customHeight="1" x14ac:dyDescent="0.35">
      <c r="D464" s="109" t="s">
        <v>800</v>
      </c>
      <c r="P464" s="1" t="s">
        <v>877</v>
      </c>
      <c r="AH464" s="1" t="s">
        <v>878</v>
      </c>
      <c r="AV464" s="259" t="s">
        <v>884</v>
      </c>
      <c r="AW464" s="258"/>
      <c r="AX464" s="258"/>
      <c r="AY464" s="258"/>
      <c r="AZ464" s="258"/>
      <c r="BA464" s="258"/>
      <c r="BB464" s="258"/>
      <c r="BC464" s="258"/>
      <c r="BD464" s="258"/>
      <c r="BE464" s="258"/>
      <c r="BF464" s="258"/>
      <c r="BG464" s="258"/>
      <c r="BH464" s="258"/>
      <c r="BI464" s="258"/>
      <c r="BJ464" s="258"/>
      <c r="BK464" s="258"/>
      <c r="BL464" s="258"/>
      <c r="BM464" s="258"/>
      <c r="BN464" s="258"/>
      <c r="BO464" s="258"/>
      <c r="BP464" s="258"/>
      <c r="BQ464" s="258"/>
      <c r="BR464" s="258"/>
      <c r="BS464" s="258"/>
      <c r="BT464" s="258"/>
      <c r="BU464" s="258"/>
      <c r="BV464" s="258"/>
      <c r="BW464" s="258"/>
      <c r="BX464" s="258"/>
      <c r="BY464" s="258"/>
      <c r="BZ464" s="258"/>
      <c r="CA464" s="258"/>
      <c r="CB464" s="258"/>
      <c r="CC464" s="258"/>
      <c r="CD464" s="258"/>
      <c r="CE464" s="258"/>
      <c r="CF464" s="258"/>
      <c r="CG464" s="258"/>
      <c r="CH464" s="258"/>
      <c r="CI464" s="258"/>
      <c r="CJ464" s="258"/>
      <c r="CK464" s="258"/>
      <c r="CL464" s="258"/>
      <c r="CM464" s="258"/>
      <c r="CN464" s="258"/>
    </row>
    <row r="465" spans="4:102" ht="17.25" customHeight="1" x14ac:dyDescent="0.35">
      <c r="E465" s="1" t="s">
        <v>879</v>
      </c>
      <c r="AQ465" s="1" t="s">
        <v>880</v>
      </c>
      <c r="AT465" s="1" t="s">
        <v>881</v>
      </c>
      <c r="BA465" s="1" t="s">
        <v>882</v>
      </c>
      <c r="BB465" s="90"/>
      <c r="BC465" s="90"/>
      <c r="BD465" s="90"/>
      <c r="BE465" s="90"/>
      <c r="BF465" s="90"/>
      <c r="BG465" s="90"/>
      <c r="BH465" s="90"/>
      <c r="BI465" s="90"/>
      <c r="BJ465" s="90"/>
      <c r="BK465" s="90"/>
      <c r="BL465" s="90"/>
      <c r="BM465" s="90"/>
      <c r="BN465" s="90"/>
      <c r="BO465" s="90"/>
      <c r="BP465" s="90"/>
      <c r="BQ465" s="90"/>
      <c r="BR465" s="90"/>
      <c r="BS465" s="90"/>
      <c r="BT465" s="90"/>
      <c r="BU465" s="90"/>
      <c r="BV465" s="90"/>
      <c r="BW465" s="90"/>
      <c r="BX465" s="90"/>
      <c r="BY465" s="90"/>
      <c r="BZ465" s="90"/>
    </row>
    <row r="466" spans="4:102" ht="14.25" customHeight="1" x14ac:dyDescent="0.35">
      <c r="D466" s="219" t="s">
        <v>272</v>
      </c>
      <c r="E466" s="219"/>
      <c r="F466" s="219"/>
      <c r="G466" s="219"/>
      <c r="H466" s="219"/>
      <c r="I466" s="219"/>
      <c r="J466" s="219"/>
      <c r="K466" s="219"/>
      <c r="L466" s="219"/>
      <c r="M466" s="219"/>
      <c r="N466" s="219"/>
      <c r="O466" s="219"/>
      <c r="P466" s="219"/>
      <c r="Q466" s="219"/>
      <c r="R466" s="219"/>
      <c r="S466" s="219"/>
      <c r="T466" s="219"/>
      <c r="U466" s="219"/>
      <c r="V466" s="219"/>
      <c r="W466" s="219"/>
      <c r="X466" s="219"/>
      <c r="Y466" s="219"/>
      <c r="Z466" s="219"/>
      <c r="AA466" s="219"/>
      <c r="AB466" s="219"/>
      <c r="AC466" s="219"/>
      <c r="AD466" s="219"/>
      <c r="AE466" s="219"/>
      <c r="AF466" s="219"/>
      <c r="AG466" s="219"/>
      <c r="AH466" s="219"/>
      <c r="AI466" s="219"/>
      <c r="AJ466" s="219"/>
      <c r="AK466" s="219"/>
      <c r="AL466" s="219"/>
      <c r="AM466" s="219"/>
      <c r="AN466" s="219"/>
      <c r="AO466" s="219"/>
      <c r="AP466" s="219"/>
      <c r="AQ466" s="219"/>
      <c r="AR466" s="219"/>
      <c r="AS466" s="219"/>
      <c r="AT466" s="219"/>
      <c r="AV466" s="255" t="s">
        <v>290</v>
      </c>
      <c r="AW466" s="255"/>
      <c r="AX466" s="255"/>
      <c r="AY466" s="255"/>
      <c r="AZ466" s="255"/>
      <c r="BA466" s="255"/>
      <c r="BB466" s="255"/>
      <c r="BC466" s="255"/>
      <c r="BD466" s="255"/>
      <c r="BE466" s="255"/>
      <c r="BF466" s="255"/>
      <c r="BG466" s="255"/>
      <c r="BH466" s="255"/>
      <c r="BI466" s="255"/>
      <c r="BJ466" s="255"/>
      <c r="BK466" s="255"/>
      <c r="BL466" s="255"/>
      <c r="BM466" s="255"/>
      <c r="BN466" s="255"/>
      <c r="BO466" s="255"/>
      <c r="BP466" s="255"/>
      <c r="BQ466" s="255"/>
      <c r="BR466" s="255"/>
      <c r="BS466" s="255"/>
      <c r="BT466" s="255"/>
      <c r="BU466" s="255"/>
      <c r="BV466" s="255"/>
      <c r="BW466" s="255"/>
      <c r="BX466" s="255"/>
      <c r="BY466" s="255"/>
      <c r="BZ466" s="255"/>
      <c r="CA466" s="255"/>
      <c r="CB466" s="255"/>
      <c r="CC466" s="255"/>
      <c r="CD466" s="255"/>
      <c r="CE466" s="255"/>
      <c r="CF466" s="255"/>
      <c r="CG466" s="255"/>
      <c r="CH466" s="255"/>
      <c r="CI466" s="255"/>
      <c r="CJ466" s="255"/>
      <c r="CK466" s="255"/>
      <c r="CL466" s="255"/>
      <c r="CM466" s="255"/>
      <c r="CN466" s="255"/>
      <c r="CO466" s="114"/>
      <c r="CP466" s="94"/>
      <c r="CQ466" s="94"/>
      <c r="CR466" s="94"/>
      <c r="CS466" s="94"/>
      <c r="CT466" s="94"/>
      <c r="CU466" s="94"/>
      <c r="CV466" s="94"/>
      <c r="CW466" s="94"/>
      <c r="CX466" s="94"/>
    </row>
    <row r="467" spans="4:102" ht="14.25" customHeight="1" x14ac:dyDescent="0.35">
      <c r="D467" s="220"/>
      <c r="E467" s="220"/>
      <c r="F467" s="220"/>
      <c r="G467" s="220"/>
      <c r="H467" s="220"/>
      <c r="I467" s="220"/>
      <c r="J467" s="220"/>
      <c r="K467" s="220"/>
      <c r="L467" s="220"/>
      <c r="M467" s="220"/>
      <c r="N467" s="220"/>
      <c r="O467" s="220"/>
      <c r="P467" s="220"/>
      <c r="Q467" s="220"/>
      <c r="R467" s="220"/>
      <c r="S467" s="220"/>
      <c r="T467" s="220"/>
      <c r="U467" s="220"/>
      <c r="V467" s="220"/>
      <c r="W467" s="220"/>
      <c r="X467" s="220"/>
      <c r="Y467" s="220"/>
      <c r="Z467" s="220"/>
      <c r="AA467" s="220"/>
      <c r="AB467" s="220"/>
      <c r="AC467" s="220"/>
      <c r="AD467" s="220"/>
      <c r="AE467" s="220"/>
      <c r="AF467" s="220"/>
      <c r="AG467" s="220"/>
      <c r="AH467" s="220"/>
      <c r="AI467" s="220"/>
      <c r="AJ467" s="220"/>
      <c r="AK467" s="220"/>
      <c r="AL467" s="220"/>
      <c r="AM467" s="220"/>
      <c r="AN467" s="220"/>
      <c r="AO467" s="220"/>
      <c r="AP467" s="220"/>
      <c r="AQ467" s="220"/>
      <c r="AR467" s="220"/>
      <c r="AS467" s="220"/>
      <c r="AT467" s="220"/>
      <c r="AV467" s="255"/>
      <c r="AW467" s="255"/>
      <c r="AX467" s="255"/>
      <c r="AY467" s="255"/>
      <c r="AZ467" s="255"/>
      <c r="BA467" s="255"/>
      <c r="BB467" s="255"/>
      <c r="BC467" s="255"/>
      <c r="BD467" s="255"/>
      <c r="BE467" s="255"/>
      <c r="BF467" s="255"/>
      <c r="BG467" s="255"/>
      <c r="BH467" s="255"/>
      <c r="BI467" s="255"/>
      <c r="BJ467" s="255"/>
      <c r="BK467" s="255"/>
      <c r="BL467" s="255"/>
      <c r="BM467" s="255"/>
      <c r="BN467" s="255"/>
      <c r="BO467" s="255"/>
      <c r="BP467" s="255"/>
      <c r="BQ467" s="255"/>
      <c r="BR467" s="255"/>
      <c r="BS467" s="255"/>
      <c r="BT467" s="255"/>
      <c r="BU467" s="255"/>
      <c r="BV467" s="255"/>
      <c r="BW467" s="255"/>
      <c r="BX467" s="255"/>
      <c r="BY467" s="255"/>
      <c r="BZ467" s="255"/>
      <c r="CA467" s="255"/>
      <c r="CB467" s="255"/>
      <c r="CC467" s="255"/>
      <c r="CD467" s="255"/>
      <c r="CE467" s="255"/>
      <c r="CF467" s="255"/>
      <c r="CG467" s="255"/>
      <c r="CH467" s="255"/>
      <c r="CI467" s="255"/>
      <c r="CJ467" s="255"/>
      <c r="CK467" s="255"/>
      <c r="CL467" s="255"/>
      <c r="CM467" s="255"/>
      <c r="CN467" s="255"/>
      <c r="CO467" s="114"/>
      <c r="CP467" s="94"/>
      <c r="CQ467" s="94"/>
      <c r="CR467" s="94"/>
      <c r="CS467" s="94"/>
      <c r="CT467" s="94"/>
      <c r="CU467" s="94"/>
      <c r="CV467" s="94"/>
      <c r="CW467" s="94"/>
      <c r="CX467" s="94"/>
    </row>
    <row r="468" spans="4:102" ht="14.25" customHeight="1" x14ac:dyDescent="0.35">
      <c r="D468" s="229" t="s">
        <v>282</v>
      </c>
      <c r="E468" s="229"/>
      <c r="F468" s="229"/>
      <c r="G468" s="229"/>
      <c r="H468" s="229"/>
      <c r="I468" s="229"/>
      <c r="J468" s="229"/>
      <c r="K468" s="229"/>
      <c r="L468" s="229"/>
      <c r="M468" s="254" t="s">
        <v>283</v>
      </c>
      <c r="N468" s="254"/>
      <c r="O468" s="254"/>
      <c r="P468" s="254"/>
      <c r="Q468" s="254"/>
      <c r="R468" s="254"/>
      <c r="S468" s="254"/>
      <c r="T468" s="254"/>
      <c r="U468" s="254"/>
      <c r="V468" s="254"/>
      <c r="W468" s="254"/>
      <c r="X468" s="254"/>
      <c r="Y468" s="254"/>
      <c r="Z468" s="254"/>
      <c r="AA468" s="254"/>
      <c r="AB468" s="254"/>
      <c r="AC468" s="254"/>
      <c r="AD468" s="254"/>
      <c r="AE468" s="254"/>
      <c r="AF468" s="254"/>
      <c r="AG468" s="254"/>
      <c r="AH468" s="254"/>
      <c r="AI468" s="254"/>
      <c r="AJ468" s="254"/>
      <c r="AK468" s="254"/>
      <c r="AL468" s="254"/>
      <c r="AM468" s="254"/>
      <c r="AN468" s="254"/>
      <c r="AO468" s="254"/>
      <c r="AP468" s="254"/>
      <c r="AQ468" s="254"/>
      <c r="AR468" s="254"/>
      <c r="AS468" s="254"/>
      <c r="AT468" s="254"/>
      <c r="AU468" s="81"/>
      <c r="AV468" s="256" t="s">
        <v>291</v>
      </c>
      <c r="AW468" s="256"/>
      <c r="AX468" s="256"/>
      <c r="AY468" s="256"/>
      <c r="AZ468" s="256"/>
      <c r="BA468" s="256"/>
      <c r="BB468" s="256"/>
      <c r="BC468" s="256"/>
      <c r="BD468" s="256"/>
      <c r="BE468" s="256"/>
      <c r="BF468" s="256"/>
      <c r="BG468" s="256"/>
      <c r="BH468" s="256"/>
      <c r="BI468" s="256"/>
      <c r="BJ468" s="256"/>
      <c r="BK468" s="256"/>
      <c r="BL468" s="256"/>
      <c r="BM468" s="256"/>
      <c r="BN468" s="256"/>
      <c r="BO468" s="256"/>
      <c r="BP468" s="256"/>
      <c r="BQ468" s="256"/>
      <c r="BR468" s="256"/>
      <c r="BS468" s="256"/>
      <c r="BT468" s="256"/>
      <c r="BU468" s="256"/>
      <c r="BV468" s="256" t="s">
        <v>292</v>
      </c>
      <c r="BW468" s="256"/>
      <c r="BX468" s="256"/>
      <c r="BY468" s="256"/>
      <c r="BZ468" s="256"/>
      <c r="CA468" s="256"/>
      <c r="CB468" s="256"/>
      <c r="CC468" s="256"/>
      <c r="CD468" s="256"/>
      <c r="CE468" s="256"/>
      <c r="CF468" s="256"/>
      <c r="CG468" s="256"/>
      <c r="CH468" s="256"/>
      <c r="CI468" s="256"/>
      <c r="CJ468" s="256"/>
      <c r="CK468" s="256"/>
      <c r="CL468" s="256"/>
      <c r="CM468" s="256"/>
      <c r="CN468" s="256"/>
    </row>
    <row r="469" spans="4:102" ht="14.25" customHeight="1" x14ac:dyDescent="0.35">
      <c r="D469" s="229"/>
      <c r="E469" s="229"/>
      <c r="F469" s="229"/>
      <c r="G469" s="229"/>
      <c r="H469" s="229"/>
      <c r="I469" s="229"/>
      <c r="J469" s="229"/>
      <c r="K469" s="229"/>
      <c r="L469" s="229"/>
      <c r="M469" s="229" t="s">
        <v>284</v>
      </c>
      <c r="N469" s="229"/>
      <c r="O469" s="229"/>
      <c r="P469" s="229"/>
      <c r="Q469" s="229"/>
      <c r="R469" s="229"/>
      <c r="S469" s="229" t="s">
        <v>285</v>
      </c>
      <c r="T469" s="229"/>
      <c r="U469" s="229"/>
      <c r="V469" s="229"/>
      <c r="W469" s="229" t="s">
        <v>286</v>
      </c>
      <c r="X469" s="229"/>
      <c r="Y469" s="229"/>
      <c r="Z469" s="229"/>
      <c r="AA469" s="229" t="s">
        <v>287</v>
      </c>
      <c r="AB469" s="229"/>
      <c r="AC469" s="229"/>
      <c r="AD469" s="229"/>
      <c r="AE469" s="229"/>
      <c r="AF469" s="229"/>
      <c r="AG469" s="229"/>
      <c r="AH469" s="229" t="s">
        <v>288</v>
      </c>
      <c r="AI469" s="229"/>
      <c r="AJ469" s="229"/>
      <c r="AK469" s="229"/>
      <c r="AL469" s="229"/>
      <c r="AM469" s="229"/>
      <c r="AN469" s="229"/>
      <c r="AO469" s="229" t="s">
        <v>289</v>
      </c>
      <c r="AP469" s="229"/>
      <c r="AQ469" s="229"/>
      <c r="AR469" s="229"/>
      <c r="AS469" s="229"/>
      <c r="AT469" s="229"/>
      <c r="AV469" s="256"/>
      <c r="AW469" s="256"/>
      <c r="AX469" s="256"/>
      <c r="AY469" s="256"/>
      <c r="AZ469" s="256"/>
      <c r="BA469" s="256"/>
      <c r="BB469" s="256"/>
      <c r="BC469" s="256"/>
      <c r="BD469" s="256"/>
      <c r="BE469" s="256"/>
      <c r="BF469" s="256"/>
      <c r="BG469" s="256"/>
      <c r="BH469" s="256"/>
      <c r="BI469" s="256"/>
      <c r="BJ469" s="256"/>
      <c r="BK469" s="256"/>
      <c r="BL469" s="256"/>
      <c r="BM469" s="256"/>
      <c r="BN469" s="256"/>
      <c r="BO469" s="256"/>
      <c r="BP469" s="256"/>
      <c r="BQ469" s="256"/>
      <c r="BR469" s="256"/>
      <c r="BS469" s="256"/>
      <c r="BT469" s="256"/>
      <c r="BU469" s="256"/>
      <c r="BV469" s="256"/>
      <c r="BW469" s="256"/>
      <c r="BX469" s="256"/>
      <c r="BY469" s="256"/>
      <c r="BZ469" s="256"/>
      <c r="CA469" s="256"/>
      <c r="CB469" s="256"/>
      <c r="CC469" s="256"/>
      <c r="CD469" s="256"/>
      <c r="CE469" s="256"/>
      <c r="CF469" s="256"/>
      <c r="CG469" s="256"/>
      <c r="CH469" s="256"/>
      <c r="CI469" s="256"/>
      <c r="CJ469" s="256"/>
      <c r="CK469" s="256"/>
      <c r="CL469" s="256"/>
      <c r="CM469" s="256"/>
      <c r="CN469" s="256"/>
    </row>
    <row r="470" spans="4:102" ht="14.25" customHeight="1" x14ac:dyDescent="0.35">
      <c r="D470" s="252" t="s">
        <v>273</v>
      </c>
      <c r="E470" s="252"/>
      <c r="F470" s="252"/>
      <c r="G470" s="252"/>
      <c r="H470" s="252"/>
      <c r="I470" s="252"/>
      <c r="J470" s="252"/>
      <c r="K470" s="252"/>
      <c r="L470" s="252"/>
      <c r="M470" s="215">
        <v>3</v>
      </c>
      <c r="N470" s="215"/>
      <c r="O470" s="215"/>
      <c r="P470" s="215"/>
      <c r="Q470" s="215"/>
      <c r="R470" s="215"/>
      <c r="S470" s="215">
        <v>0</v>
      </c>
      <c r="T470" s="215"/>
      <c r="U470" s="215"/>
      <c r="V470" s="215"/>
      <c r="W470" s="215">
        <v>0</v>
      </c>
      <c r="X470" s="215"/>
      <c r="Y470" s="215"/>
      <c r="Z470" s="215"/>
      <c r="AA470" s="215">
        <v>0</v>
      </c>
      <c r="AB470" s="215"/>
      <c r="AC470" s="215"/>
      <c r="AD470" s="215"/>
      <c r="AE470" s="215"/>
      <c r="AF470" s="215"/>
      <c r="AG470" s="215"/>
      <c r="AH470" s="215">
        <v>0</v>
      </c>
      <c r="AI470" s="215"/>
      <c r="AJ470" s="215"/>
      <c r="AK470" s="215"/>
      <c r="AL470" s="215"/>
      <c r="AM470" s="215"/>
      <c r="AN470" s="215"/>
      <c r="AO470" s="215">
        <v>0</v>
      </c>
      <c r="AP470" s="215"/>
      <c r="AQ470" s="215"/>
      <c r="AR470" s="215"/>
      <c r="AS470" s="215"/>
      <c r="AT470" s="215"/>
      <c r="AV470" s="256"/>
      <c r="AW470" s="256"/>
      <c r="AX470" s="256"/>
      <c r="AY470" s="256"/>
      <c r="AZ470" s="256"/>
      <c r="BA470" s="256"/>
      <c r="BB470" s="256"/>
      <c r="BC470" s="256"/>
      <c r="BD470" s="256"/>
      <c r="BE470" s="256"/>
      <c r="BF470" s="256"/>
      <c r="BG470" s="256"/>
      <c r="BH470" s="256"/>
      <c r="BI470" s="256"/>
      <c r="BJ470" s="256"/>
      <c r="BK470" s="256"/>
      <c r="BL470" s="256"/>
      <c r="BM470" s="256"/>
      <c r="BN470" s="256"/>
      <c r="BO470" s="256"/>
      <c r="BP470" s="256"/>
      <c r="BQ470" s="256"/>
      <c r="BR470" s="256"/>
      <c r="BS470" s="256"/>
      <c r="BT470" s="256"/>
      <c r="BU470" s="256"/>
      <c r="BV470" s="256"/>
      <c r="BW470" s="256"/>
      <c r="BX470" s="256"/>
      <c r="BY470" s="256"/>
      <c r="BZ470" s="256"/>
      <c r="CA470" s="256"/>
      <c r="CB470" s="256"/>
      <c r="CC470" s="256"/>
      <c r="CD470" s="256"/>
      <c r="CE470" s="256"/>
      <c r="CF470" s="256"/>
      <c r="CG470" s="256"/>
      <c r="CH470" s="256"/>
      <c r="CI470" s="256"/>
      <c r="CJ470" s="256"/>
      <c r="CK470" s="256"/>
      <c r="CL470" s="256"/>
      <c r="CM470" s="256"/>
      <c r="CN470" s="256"/>
    </row>
    <row r="471" spans="4:102" ht="14.25" customHeight="1" x14ac:dyDescent="0.35">
      <c r="D471" s="252" t="s">
        <v>298</v>
      </c>
      <c r="E471" s="252"/>
      <c r="F471" s="252"/>
      <c r="G471" s="252"/>
      <c r="H471" s="252"/>
      <c r="I471" s="252"/>
      <c r="J471" s="252"/>
      <c r="K471" s="252"/>
      <c r="L471" s="252"/>
      <c r="M471" s="215">
        <v>204</v>
      </c>
      <c r="N471" s="215"/>
      <c r="O471" s="215"/>
      <c r="P471" s="215"/>
      <c r="Q471" s="215"/>
      <c r="R471" s="215"/>
      <c r="S471" s="215">
        <v>0</v>
      </c>
      <c r="T471" s="215"/>
      <c r="U471" s="215"/>
      <c r="V471" s="215"/>
      <c r="W471" s="215">
        <v>0</v>
      </c>
      <c r="X471" s="215"/>
      <c r="Y471" s="215"/>
      <c r="Z471" s="215"/>
      <c r="AA471" s="215">
        <v>54</v>
      </c>
      <c r="AB471" s="215"/>
      <c r="AC471" s="215"/>
      <c r="AD471" s="215"/>
      <c r="AE471" s="215"/>
      <c r="AF471" s="215"/>
      <c r="AG471" s="215"/>
      <c r="AH471" s="215">
        <v>45</v>
      </c>
      <c r="AI471" s="215"/>
      <c r="AJ471" s="215"/>
      <c r="AK471" s="215"/>
      <c r="AL471" s="215"/>
      <c r="AM471" s="215"/>
      <c r="AN471" s="215"/>
      <c r="AO471" s="215">
        <v>0</v>
      </c>
      <c r="AP471" s="215"/>
      <c r="AQ471" s="215"/>
      <c r="AR471" s="215"/>
      <c r="AS471" s="215"/>
      <c r="AT471" s="215"/>
      <c r="AV471" s="256"/>
      <c r="AW471" s="256"/>
      <c r="AX471" s="256"/>
      <c r="AY471" s="256"/>
      <c r="AZ471" s="256"/>
      <c r="BA471" s="256"/>
      <c r="BB471" s="256"/>
      <c r="BC471" s="256"/>
      <c r="BD471" s="256"/>
      <c r="BE471" s="256"/>
      <c r="BF471" s="256"/>
      <c r="BG471" s="256"/>
      <c r="BH471" s="256"/>
      <c r="BI471" s="256"/>
      <c r="BJ471" s="256"/>
      <c r="BK471" s="256"/>
      <c r="BL471" s="256"/>
      <c r="BM471" s="256"/>
      <c r="BN471" s="256"/>
      <c r="BO471" s="256"/>
      <c r="BP471" s="256"/>
      <c r="BQ471" s="256"/>
      <c r="BR471" s="256"/>
      <c r="BS471" s="256"/>
      <c r="BT471" s="256"/>
      <c r="BU471" s="256"/>
      <c r="BV471" s="256"/>
      <c r="BW471" s="256"/>
      <c r="BX471" s="256"/>
      <c r="BY471" s="256"/>
      <c r="BZ471" s="256"/>
      <c r="CA471" s="256"/>
      <c r="CB471" s="256"/>
      <c r="CC471" s="256"/>
      <c r="CD471" s="256"/>
      <c r="CE471" s="256"/>
      <c r="CF471" s="256"/>
      <c r="CG471" s="256"/>
      <c r="CH471" s="256"/>
      <c r="CI471" s="256"/>
      <c r="CJ471" s="256"/>
      <c r="CK471" s="256"/>
      <c r="CL471" s="256"/>
      <c r="CM471" s="256"/>
      <c r="CN471" s="256"/>
    </row>
    <row r="472" spans="4:102" ht="14.25" customHeight="1" x14ac:dyDescent="0.35">
      <c r="D472" s="252" t="s">
        <v>274</v>
      </c>
      <c r="E472" s="252"/>
      <c r="F472" s="252"/>
      <c r="G472" s="252"/>
      <c r="H472" s="252"/>
      <c r="I472" s="252"/>
      <c r="J472" s="252"/>
      <c r="K472" s="252"/>
      <c r="L472" s="252"/>
      <c r="M472" s="215">
        <v>0</v>
      </c>
      <c r="N472" s="215"/>
      <c r="O472" s="215"/>
      <c r="P472" s="215"/>
      <c r="Q472" s="215"/>
      <c r="R472" s="215"/>
      <c r="S472" s="215">
        <v>0</v>
      </c>
      <c r="T472" s="215"/>
      <c r="U472" s="215"/>
      <c r="V472" s="215"/>
      <c r="W472" s="215">
        <v>0</v>
      </c>
      <c r="X472" s="215"/>
      <c r="Y472" s="215"/>
      <c r="Z472" s="215"/>
      <c r="AA472" s="215">
        <v>0</v>
      </c>
      <c r="AB472" s="215"/>
      <c r="AC472" s="215"/>
      <c r="AD472" s="215"/>
      <c r="AE472" s="215"/>
      <c r="AF472" s="215"/>
      <c r="AG472" s="215"/>
      <c r="AH472" s="215">
        <v>0</v>
      </c>
      <c r="AI472" s="215"/>
      <c r="AJ472" s="215"/>
      <c r="AK472" s="215"/>
      <c r="AL472" s="215"/>
      <c r="AM472" s="215"/>
      <c r="AN472" s="215"/>
      <c r="AO472" s="215">
        <v>0</v>
      </c>
      <c r="AP472" s="215"/>
      <c r="AQ472" s="215"/>
      <c r="AR472" s="215"/>
      <c r="AS472" s="215"/>
      <c r="AT472" s="215"/>
      <c r="AV472" s="256"/>
      <c r="AW472" s="256"/>
      <c r="AX472" s="256"/>
      <c r="AY472" s="256"/>
      <c r="AZ472" s="256"/>
      <c r="BA472" s="256"/>
      <c r="BB472" s="256"/>
      <c r="BC472" s="256"/>
      <c r="BD472" s="256"/>
      <c r="BE472" s="256"/>
      <c r="BF472" s="256"/>
      <c r="BG472" s="256"/>
      <c r="BH472" s="256"/>
      <c r="BI472" s="256"/>
      <c r="BJ472" s="256"/>
      <c r="BK472" s="256"/>
      <c r="BL472" s="256"/>
      <c r="BM472" s="256"/>
      <c r="BN472" s="256"/>
      <c r="BO472" s="256"/>
      <c r="BP472" s="256"/>
      <c r="BQ472" s="256"/>
      <c r="BR472" s="256"/>
      <c r="BS472" s="256"/>
      <c r="BT472" s="256"/>
      <c r="BU472" s="256"/>
      <c r="BV472" s="256"/>
      <c r="BW472" s="256"/>
      <c r="BX472" s="256"/>
      <c r="BY472" s="256"/>
      <c r="BZ472" s="256"/>
      <c r="CA472" s="256"/>
      <c r="CB472" s="256"/>
      <c r="CC472" s="256"/>
      <c r="CD472" s="256"/>
      <c r="CE472" s="256"/>
      <c r="CF472" s="256"/>
      <c r="CG472" s="256"/>
      <c r="CH472" s="256"/>
      <c r="CI472" s="256"/>
      <c r="CJ472" s="256"/>
      <c r="CK472" s="256"/>
      <c r="CL472" s="256"/>
      <c r="CM472" s="256"/>
      <c r="CN472" s="256"/>
    </row>
    <row r="473" spans="4:102" ht="14.25" customHeight="1" x14ac:dyDescent="0.35">
      <c r="D473" s="252" t="s">
        <v>275</v>
      </c>
      <c r="E473" s="252"/>
      <c r="F473" s="252"/>
      <c r="G473" s="252"/>
      <c r="H473" s="252"/>
      <c r="I473" s="252"/>
      <c r="J473" s="252"/>
      <c r="K473" s="252"/>
      <c r="L473" s="252"/>
      <c r="M473" s="215">
        <v>78</v>
      </c>
      <c r="N473" s="215"/>
      <c r="O473" s="215"/>
      <c r="P473" s="215"/>
      <c r="Q473" s="215"/>
      <c r="R473" s="215"/>
      <c r="S473" s="215">
        <v>0</v>
      </c>
      <c r="T473" s="215"/>
      <c r="U473" s="215"/>
      <c r="V473" s="215"/>
      <c r="W473" s="215">
        <v>0</v>
      </c>
      <c r="X473" s="215"/>
      <c r="Y473" s="215"/>
      <c r="Z473" s="215"/>
      <c r="AA473" s="215">
        <v>0</v>
      </c>
      <c r="AB473" s="215"/>
      <c r="AC473" s="215"/>
      <c r="AD473" s="215"/>
      <c r="AE473" s="215"/>
      <c r="AF473" s="215"/>
      <c r="AG473" s="215"/>
      <c r="AH473" s="215">
        <v>0</v>
      </c>
      <c r="AI473" s="215"/>
      <c r="AJ473" s="215"/>
      <c r="AK473" s="215"/>
      <c r="AL473" s="215"/>
      <c r="AM473" s="215"/>
      <c r="AN473" s="215"/>
      <c r="AO473" s="215">
        <v>0</v>
      </c>
      <c r="AP473" s="215"/>
      <c r="AQ473" s="215"/>
      <c r="AR473" s="215"/>
      <c r="AS473" s="215"/>
      <c r="AT473" s="215"/>
      <c r="AV473" s="256"/>
      <c r="AW473" s="256"/>
      <c r="AX473" s="256"/>
      <c r="AY473" s="256"/>
      <c r="AZ473" s="256"/>
      <c r="BA473" s="256"/>
      <c r="BB473" s="256"/>
      <c r="BC473" s="256"/>
      <c r="BD473" s="256"/>
      <c r="BE473" s="256"/>
      <c r="BF473" s="256"/>
      <c r="BG473" s="256"/>
      <c r="BH473" s="256"/>
      <c r="BI473" s="256"/>
      <c r="BJ473" s="256"/>
      <c r="BK473" s="256"/>
      <c r="BL473" s="256"/>
      <c r="BM473" s="256"/>
      <c r="BN473" s="256"/>
      <c r="BO473" s="256"/>
      <c r="BP473" s="256"/>
      <c r="BQ473" s="256"/>
      <c r="BR473" s="256"/>
      <c r="BS473" s="256"/>
      <c r="BT473" s="256"/>
      <c r="BU473" s="256"/>
      <c r="BV473" s="256"/>
      <c r="BW473" s="256"/>
      <c r="BX473" s="256"/>
      <c r="BY473" s="256"/>
      <c r="BZ473" s="256"/>
      <c r="CA473" s="256"/>
      <c r="CB473" s="256"/>
      <c r="CC473" s="256"/>
      <c r="CD473" s="256"/>
      <c r="CE473" s="256"/>
      <c r="CF473" s="256"/>
      <c r="CG473" s="256"/>
      <c r="CH473" s="256"/>
      <c r="CI473" s="256"/>
      <c r="CJ473" s="256"/>
      <c r="CK473" s="256"/>
      <c r="CL473" s="256"/>
      <c r="CM473" s="256"/>
      <c r="CN473" s="256"/>
    </row>
    <row r="474" spans="4:102" ht="14.25" customHeight="1" x14ac:dyDescent="0.35">
      <c r="D474" s="252" t="s">
        <v>276</v>
      </c>
      <c r="E474" s="252"/>
      <c r="F474" s="252"/>
      <c r="G474" s="252"/>
      <c r="H474" s="252"/>
      <c r="I474" s="252"/>
      <c r="J474" s="252"/>
      <c r="K474" s="252"/>
      <c r="L474" s="252"/>
      <c r="M474" s="215">
        <v>0</v>
      </c>
      <c r="N474" s="215"/>
      <c r="O474" s="215"/>
      <c r="P474" s="215"/>
      <c r="Q474" s="215"/>
      <c r="R474" s="215"/>
      <c r="S474" s="215">
        <v>0</v>
      </c>
      <c r="T474" s="215"/>
      <c r="U474" s="215"/>
      <c r="V474" s="215"/>
      <c r="W474" s="215">
        <v>0</v>
      </c>
      <c r="X474" s="215"/>
      <c r="Y474" s="215"/>
      <c r="Z474" s="215"/>
      <c r="AA474" s="215">
        <v>0</v>
      </c>
      <c r="AB474" s="215"/>
      <c r="AC474" s="215"/>
      <c r="AD474" s="215"/>
      <c r="AE474" s="215"/>
      <c r="AF474" s="215"/>
      <c r="AG474" s="215"/>
      <c r="AH474" s="215">
        <v>0</v>
      </c>
      <c r="AI474" s="215"/>
      <c r="AJ474" s="215"/>
      <c r="AK474" s="215"/>
      <c r="AL474" s="215"/>
      <c r="AM474" s="215"/>
      <c r="AN474" s="215"/>
      <c r="AO474" s="215">
        <v>0</v>
      </c>
      <c r="AP474" s="215"/>
      <c r="AQ474" s="215"/>
      <c r="AR474" s="215"/>
      <c r="AS474" s="215"/>
      <c r="AT474" s="215"/>
      <c r="AV474" s="215" t="s">
        <v>293</v>
      </c>
      <c r="AW474" s="215"/>
      <c r="AX474" s="215"/>
      <c r="AY474" s="215"/>
      <c r="AZ474" s="215"/>
      <c r="BA474" s="215"/>
      <c r="BB474" s="215"/>
      <c r="BC474" s="215"/>
      <c r="BD474" s="215"/>
      <c r="BE474" s="215"/>
      <c r="BF474" s="215"/>
      <c r="BG474" s="215"/>
      <c r="BH474" s="215"/>
      <c r="BI474" s="215"/>
      <c r="BJ474" s="215"/>
      <c r="BK474" s="215"/>
      <c r="BL474" s="215"/>
      <c r="BM474" s="215"/>
      <c r="BN474" s="215"/>
      <c r="BO474" s="215"/>
      <c r="BP474" s="215"/>
      <c r="BQ474" s="215"/>
      <c r="BR474" s="215"/>
      <c r="BS474" s="215"/>
      <c r="BT474" s="215"/>
      <c r="BU474" s="215"/>
      <c r="BV474" s="215">
        <v>4</v>
      </c>
      <c r="BW474" s="215"/>
      <c r="BX474" s="215"/>
      <c r="BY474" s="215"/>
      <c r="BZ474" s="215"/>
      <c r="CA474" s="215"/>
      <c r="CB474" s="215"/>
      <c r="CC474" s="215"/>
      <c r="CD474" s="215"/>
      <c r="CE474" s="215"/>
      <c r="CF474" s="215"/>
      <c r="CG474" s="215"/>
      <c r="CH474" s="215"/>
      <c r="CI474" s="215"/>
      <c r="CJ474" s="215"/>
      <c r="CK474" s="215"/>
      <c r="CL474" s="215"/>
      <c r="CM474" s="215"/>
      <c r="CN474" s="215"/>
    </row>
    <row r="475" spans="4:102" ht="14.25" customHeight="1" x14ac:dyDescent="0.35">
      <c r="D475" s="252" t="s">
        <v>277</v>
      </c>
      <c r="E475" s="252"/>
      <c r="F475" s="252"/>
      <c r="G475" s="252"/>
      <c r="H475" s="252"/>
      <c r="I475" s="252"/>
      <c r="J475" s="252"/>
      <c r="K475" s="252"/>
      <c r="L475" s="252"/>
      <c r="M475" s="215">
        <v>55</v>
      </c>
      <c r="N475" s="215"/>
      <c r="O475" s="215"/>
      <c r="P475" s="215"/>
      <c r="Q475" s="215"/>
      <c r="R475" s="215"/>
      <c r="S475" s="215">
        <v>0</v>
      </c>
      <c r="T475" s="215"/>
      <c r="U475" s="215"/>
      <c r="V475" s="215"/>
      <c r="W475" s="215">
        <v>0</v>
      </c>
      <c r="X475" s="215"/>
      <c r="Y475" s="215"/>
      <c r="Z475" s="215"/>
      <c r="AA475" s="215">
        <v>0</v>
      </c>
      <c r="AB475" s="215"/>
      <c r="AC475" s="215"/>
      <c r="AD475" s="215"/>
      <c r="AE475" s="215"/>
      <c r="AF475" s="215"/>
      <c r="AG475" s="215"/>
      <c r="AH475" s="215">
        <v>0</v>
      </c>
      <c r="AI475" s="215"/>
      <c r="AJ475" s="215"/>
      <c r="AK475" s="215"/>
      <c r="AL475" s="215"/>
      <c r="AM475" s="215"/>
      <c r="AN475" s="215"/>
      <c r="AO475" s="215">
        <v>0</v>
      </c>
      <c r="AP475" s="215"/>
      <c r="AQ475" s="215"/>
      <c r="AR475" s="215"/>
      <c r="AS475" s="215"/>
      <c r="AT475" s="215"/>
      <c r="AV475" s="215" t="s">
        <v>294</v>
      </c>
      <c r="AW475" s="215"/>
      <c r="AX475" s="215"/>
      <c r="AY475" s="215"/>
      <c r="AZ475" s="215"/>
      <c r="BA475" s="215"/>
      <c r="BB475" s="215"/>
      <c r="BC475" s="215"/>
      <c r="BD475" s="215"/>
      <c r="BE475" s="215"/>
      <c r="BF475" s="215"/>
      <c r="BG475" s="215"/>
      <c r="BH475" s="215"/>
      <c r="BI475" s="215"/>
      <c r="BJ475" s="215"/>
      <c r="BK475" s="215"/>
      <c r="BL475" s="215"/>
      <c r="BM475" s="215"/>
      <c r="BN475" s="215"/>
      <c r="BO475" s="215"/>
      <c r="BP475" s="215"/>
      <c r="BQ475" s="215"/>
      <c r="BR475" s="215"/>
      <c r="BS475" s="215"/>
      <c r="BT475" s="215"/>
      <c r="BU475" s="215"/>
      <c r="BV475" s="215">
        <v>0</v>
      </c>
      <c r="BW475" s="215"/>
      <c r="BX475" s="215"/>
      <c r="BY475" s="215"/>
      <c r="BZ475" s="215"/>
      <c r="CA475" s="215"/>
      <c r="CB475" s="215"/>
      <c r="CC475" s="215"/>
      <c r="CD475" s="215"/>
      <c r="CE475" s="215"/>
      <c r="CF475" s="215"/>
      <c r="CG475" s="215"/>
      <c r="CH475" s="215"/>
      <c r="CI475" s="215"/>
      <c r="CJ475" s="215"/>
      <c r="CK475" s="215"/>
      <c r="CL475" s="215"/>
      <c r="CM475" s="215"/>
      <c r="CN475" s="215"/>
    </row>
    <row r="476" spans="4:102" ht="14.25" customHeight="1" x14ac:dyDescent="0.35">
      <c r="D476" s="252" t="s">
        <v>278</v>
      </c>
      <c r="E476" s="252"/>
      <c r="F476" s="252"/>
      <c r="G476" s="252"/>
      <c r="H476" s="252"/>
      <c r="I476" s="252"/>
      <c r="J476" s="252"/>
      <c r="K476" s="252"/>
      <c r="L476" s="252"/>
      <c r="M476" s="215">
        <v>2</v>
      </c>
      <c r="N476" s="215"/>
      <c r="O476" s="215"/>
      <c r="P476" s="215"/>
      <c r="Q476" s="215"/>
      <c r="R476" s="215"/>
      <c r="S476" s="215">
        <v>0</v>
      </c>
      <c r="T476" s="215"/>
      <c r="U476" s="215"/>
      <c r="V476" s="215"/>
      <c r="W476" s="215">
        <v>0</v>
      </c>
      <c r="X476" s="215"/>
      <c r="Y476" s="215"/>
      <c r="Z476" s="215"/>
      <c r="AA476" s="215">
        <v>0</v>
      </c>
      <c r="AB476" s="215"/>
      <c r="AC476" s="215"/>
      <c r="AD476" s="215"/>
      <c r="AE476" s="215"/>
      <c r="AF476" s="215"/>
      <c r="AG476" s="215"/>
      <c r="AH476" s="215">
        <v>0</v>
      </c>
      <c r="AI476" s="215"/>
      <c r="AJ476" s="215"/>
      <c r="AK476" s="215"/>
      <c r="AL476" s="215"/>
      <c r="AM476" s="215"/>
      <c r="AN476" s="215"/>
      <c r="AO476" s="215">
        <v>2</v>
      </c>
      <c r="AP476" s="215"/>
      <c r="AQ476" s="215"/>
      <c r="AR476" s="215"/>
      <c r="AS476" s="215"/>
      <c r="AT476" s="215"/>
      <c r="AV476" s="215" t="s">
        <v>295</v>
      </c>
      <c r="AW476" s="215"/>
      <c r="AX476" s="215"/>
      <c r="AY476" s="215"/>
      <c r="AZ476" s="215"/>
      <c r="BA476" s="215"/>
      <c r="BB476" s="215"/>
      <c r="BC476" s="215"/>
      <c r="BD476" s="215"/>
      <c r="BE476" s="215"/>
      <c r="BF476" s="215"/>
      <c r="BG476" s="215"/>
      <c r="BH476" s="215"/>
      <c r="BI476" s="215"/>
      <c r="BJ476" s="215"/>
      <c r="BK476" s="215"/>
      <c r="BL476" s="215"/>
      <c r="BM476" s="215"/>
      <c r="BN476" s="215"/>
      <c r="BO476" s="215"/>
      <c r="BP476" s="215"/>
      <c r="BQ476" s="215"/>
      <c r="BR476" s="215"/>
      <c r="BS476" s="215"/>
      <c r="BT476" s="215"/>
      <c r="BU476" s="215"/>
      <c r="BV476" s="215">
        <v>0</v>
      </c>
      <c r="BW476" s="215"/>
      <c r="BX476" s="215"/>
      <c r="BY476" s="215"/>
      <c r="BZ476" s="215"/>
      <c r="CA476" s="215"/>
      <c r="CB476" s="215"/>
      <c r="CC476" s="215"/>
      <c r="CD476" s="215"/>
      <c r="CE476" s="215"/>
      <c r="CF476" s="215"/>
      <c r="CG476" s="215"/>
      <c r="CH476" s="215"/>
      <c r="CI476" s="215"/>
      <c r="CJ476" s="215"/>
      <c r="CK476" s="215"/>
      <c r="CL476" s="215"/>
      <c r="CM476" s="215"/>
      <c r="CN476" s="215"/>
    </row>
    <row r="477" spans="4:102" ht="14.25" customHeight="1" x14ac:dyDescent="0.35">
      <c r="D477" s="252" t="s">
        <v>279</v>
      </c>
      <c r="E477" s="252"/>
      <c r="F477" s="252"/>
      <c r="G477" s="252"/>
      <c r="H477" s="252"/>
      <c r="I477" s="252"/>
      <c r="J477" s="252"/>
      <c r="K477" s="252"/>
      <c r="L477" s="252"/>
      <c r="M477" s="215">
        <v>107</v>
      </c>
      <c r="N477" s="215"/>
      <c r="O477" s="215"/>
      <c r="P477" s="215"/>
      <c r="Q477" s="215"/>
      <c r="R477" s="215"/>
      <c r="S477" s="215">
        <v>0</v>
      </c>
      <c r="T477" s="215"/>
      <c r="U477" s="215"/>
      <c r="V477" s="215"/>
      <c r="W477" s="215">
        <v>0</v>
      </c>
      <c r="X477" s="215"/>
      <c r="Y477" s="215"/>
      <c r="Z477" s="215"/>
      <c r="AA477" s="215">
        <v>0</v>
      </c>
      <c r="AB477" s="215"/>
      <c r="AC477" s="215"/>
      <c r="AD477" s="215"/>
      <c r="AE477" s="215"/>
      <c r="AF477" s="215"/>
      <c r="AG477" s="215"/>
      <c r="AH477" s="215">
        <v>0</v>
      </c>
      <c r="AI477" s="215"/>
      <c r="AJ477" s="215"/>
      <c r="AK477" s="215"/>
      <c r="AL477" s="215"/>
      <c r="AM477" s="215"/>
      <c r="AN477" s="215"/>
      <c r="AO477" s="215">
        <v>0</v>
      </c>
      <c r="AP477" s="215"/>
      <c r="AQ477" s="215"/>
      <c r="AR477" s="215"/>
      <c r="AS477" s="215"/>
      <c r="AT477" s="215"/>
      <c r="AV477" s="215" t="s">
        <v>296</v>
      </c>
      <c r="AW477" s="215"/>
      <c r="AX477" s="215"/>
      <c r="AY477" s="215"/>
      <c r="AZ477" s="215"/>
      <c r="BA477" s="215"/>
      <c r="BB477" s="215"/>
      <c r="BC477" s="215"/>
      <c r="BD477" s="215"/>
      <c r="BE477" s="215"/>
      <c r="BF477" s="215"/>
      <c r="BG477" s="215"/>
      <c r="BH477" s="215"/>
      <c r="BI477" s="215"/>
      <c r="BJ477" s="215"/>
      <c r="BK477" s="215"/>
      <c r="BL477" s="215"/>
      <c r="BM477" s="215"/>
      <c r="BN477" s="215"/>
      <c r="BO477" s="215"/>
      <c r="BP477" s="215"/>
      <c r="BQ477" s="215"/>
      <c r="BR477" s="215"/>
      <c r="BS477" s="215"/>
      <c r="BT477" s="215"/>
      <c r="BU477" s="215"/>
      <c r="BV477" s="215">
        <v>0</v>
      </c>
      <c r="BW477" s="215"/>
      <c r="BX477" s="215"/>
      <c r="BY477" s="215"/>
      <c r="BZ477" s="215"/>
      <c r="CA477" s="215"/>
      <c r="CB477" s="215"/>
      <c r="CC477" s="215"/>
      <c r="CD477" s="215"/>
      <c r="CE477" s="215"/>
      <c r="CF477" s="215"/>
      <c r="CG477" s="215"/>
      <c r="CH477" s="215"/>
      <c r="CI477" s="215"/>
      <c r="CJ477" s="215"/>
      <c r="CK477" s="215"/>
      <c r="CL477" s="215"/>
      <c r="CM477" s="215"/>
      <c r="CN477" s="215"/>
    </row>
    <row r="478" spans="4:102" ht="14.25" customHeight="1" x14ac:dyDescent="0.35">
      <c r="D478" s="252" t="s">
        <v>280</v>
      </c>
      <c r="E478" s="252"/>
      <c r="F478" s="252"/>
      <c r="G478" s="252"/>
      <c r="H478" s="252"/>
      <c r="I478" s="252"/>
      <c r="J478" s="252"/>
      <c r="K478" s="252"/>
      <c r="L478" s="252"/>
      <c r="M478" s="215">
        <v>22</v>
      </c>
      <c r="N478" s="215"/>
      <c r="O478" s="215"/>
      <c r="P478" s="215"/>
      <c r="Q478" s="215"/>
      <c r="R478" s="215"/>
      <c r="S478" s="215">
        <v>0</v>
      </c>
      <c r="T478" s="215"/>
      <c r="U478" s="215"/>
      <c r="V478" s="215"/>
      <c r="W478" s="215">
        <v>0</v>
      </c>
      <c r="X478" s="215"/>
      <c r="Y478" s="215"/>
      <c r="Z478" s="215"/>
      <c r="AA478" s="215">
        <v>0</v>
      </c>
      <c r="AB478" s="215"/>
      <c r="AC478" s="215"/>
      <c r="AD478" s="215"/>
      <c r="AE478" s="215"/>
      <c r="AF478" s="215"/>
      <c r="AG478" s="215"/>
      <c r="AH478" s="215">
        <v>0</v>
      </c>
      <c r="AI478" s="215"/>
      <c r="AJ478" s="215"/>
      <c r="AK478" s="215"/>
      <c r="AL478" s="215"/>
      <c r="AM478" s="215"/>
      <c r="AN478" s="215"/>
      <c r="AO478" s="215">
        <v>0</v>
      </c>
      <c r="AP478" s="215"/>
      <c r="AQ478" s="215"/>
      <c r="AR478" s="215"/>
      <c r="AS478" s="215"/>
      <c r="AT478" s="215"/>
      <c r="AV478" s="215" t="s">
        <v>297</v>
      </c>
      <c r="AW478" s="215"/>
      <c r="AX478" s="215"/>
      <c r="AY478" s="215"/>
      <c r="AZ478" s="215"/>
      <c r="BA478" s="215"/>
      <c r="BB478" s="215"/>
      <c r="BC478" s="215"/>
      <c r="BD478" s="215"/>
      <c r="BE478" s="215"/>
      <c r="BF478" s="215"/>
      <c r="BG478" s="215"/>
      <c r="BH478" s="215"/>
      <c r="BI478" s="215"/>
      <c r="BJ478" s="215"/>
      <c r="BK478" s="215"/>
      <c r="BL478" s="215"/>
      <c r="BM478" s="215"/>
      <c r="BN478" s="215"/>
      <c r="BO478" s="215"/>
      <c r="BP478" s="215"/>
      <c r="BQ478" s="215"/>
      <c r="BR478" s="215"/>
      <c r="BS478" s="215"/>
      <c r="BT478" s="215"/>
      <c r="BU478" s="215"/>
      <c r="BV478" s="215">
        <v>0</v>
      </c>
      <c r="BW478" s="215"/>
      <c r="BX478" s="215"/>
      <c r="BY478" s="215"/>
      <c r="BZ478" s="215"/>
      <c r="CA478" s="215"/>
      <c r="CB478" s="215"/>
      <c r="CC478" s="215"/>
      <c r="CD478" s="215"/>
      <c r="CE478" s="215"/>
      <c r="CF478" s="215"/>
      <c r="CG478" s="215"/>
      <c r="CH478" s="215"/>
      <c r="CI478" s="215"/>
      <c r="CJ478" s="215"/>
      <c r="CK478" s="215"/>
      <c r="CL478" s="215"/>
      <c r="CM478" s="215"/>
      <c r="CN478" s="215"/>
    </row>
    <row r="479" spans="4:102" ht="12.75" customHeight="1" x14ac:dyDescent="0.35">
      <c r="D479" s="252" t="s">
        <v>281</v>
      </c>
      <c r="E479" s="252"/>
      <c r="F479" s="252"/>
      <c r="G479" s="252"/>
      <c r="H479" s="252"/>
      <c r="I479" s="252"/>
      <c r="J479" s="252"/>
      <c r="K479" s="252"/>
      <c r="L479" s="252"/>
      <c r="M479" s="215">
        <v>170</v>
      </c>
      <c r="N479" s="215"/>
      <c r="O479" s="215"/>
      <c r="P479" s="215"/>
      <c r="Q479" s="215"/>
      <c r="R479" s="215"/>
      <c r="S479" s="215">
        <v>0</v>
      </c>
      <c r="T479" s="215"/>
      <c r="U479" s="215"/>
      <c r="V479" s="215"/>
      <c r="W479" s="215">
        <v>0</v>
      </c>
      <c r="X479" s="215"/>
      <c r="Y479" s="215"/>
      <c r="Z479" s="215"/>
      <c r="AA479" s="215">
        <v>0</v>
      </c>
      <c r="AB479" s="215"/>
      <c r="AC479" s="215"/>
      <c r="AD479" s="215"/>
      <c r="AE479" s="215"/>
      <c r="AF479" s="215"/>
      <c r="AG479" s="215"/>
      <c r="AH479" s="215">
        <v>0</v>
      </c>
      <c r="AI479" s="215"/>
      <c r="AJ479" s="215"/>
      <c r="AK479" s="215"/>
      <c r="AL479" s="215"/>
      <c r="AM479" s="215"/>
      <c r="AN479" s="215"/>
      <c r="AO479" s="215">
        <v>0</v>
      </c>
      <c r="AP479" s="215"/>
      <c r="AQ479" s="215"/>
      <c r="AR479" s="215"/>
      <c r="AS479" s="215"/>
      <c r="AT479" s="215"/>
      <c r="AV479" s="273" t="s">
        <v>122</v>
      </c>
      <c r="AW479" s="273"/>
      <c r="AX479" s="273"/>
      <c r="AY479" s="273"/>
      <c r="AZ479" s="273"/>
      <c r="BA479" s="273"/>
      <c r="BB479" s="273"/>
      <c r="BC479" s="273"/>
      <c r="BD479" s="273"/>
      <c r="BE479" s="273"/>
      <c r="BF479" s="273"/>
      <c r="BG479" s="273"/>
      <c r="BH479" s="273"/>
      <c r="BI479" s="273"/>
      <c r="BJ479" s="273"/>
      <c r="BK479" s="273"/>
      <c r="BL479" s="273"/>
      <c r="BM479" s="273"/>
      <c r="BN479" s="273"/>
      <c r="BO479" s="273"/>
      <c r="BP479" s="273"/>
      <c r="BQ479" s="273"/>
      <c r="BR479" s="273"/>
      <c r="BS479" s="273"/>
      <c r="BT479" s="273"/>
      <c r="BU479" s="273"/>
      <c r="BV479" s="273">
        <v>0</v>
      </c>
      <c r="BW479" s="273"/>
      <c r="BX479" s="273"/>
      <c r="BY479" s="273"/>
      <c r="BZ479" s="273"/>
      <c r="CA479" s="273"/>
      <c r="CB479" s="273"/>
      <c r="CC479" s="273"/>
      <c r="CD479" s="273"/>
      <c r="CE479" s="273"/>
      <c r="CF479" s="273"/>
      <c r="CG479" s="273"/>
      <c r="CH479" s="273"/>
      <c r="CI479" s="273"/>
      <c r="CJ479" s="273"/>
      <c r="CK479" s="273"/>
      <c r="CL479" s="273"/>
      <c r="CM479" s="273"/>
      <c r="CN479" s="273"/>
    </row>
    <row r="480" spans="4:102" ht="11.25" customHeight="1" x14ac:dyDescent="0.35">
      <c r="D480" s="259" t="s">
        <v>798</v>
      </c>
      <c r="E480" s="258"/>
      <c r="F480" s="258"/>
      <c r="G480" s="258"/>
      <c r="H480" s="258"/>
      <c r="I480" s="258"/>
      <c r="J480" s="258"/>
      <c r="K480" s="258"/>
      <c r="L480" s="258"/>
      <c r="M480" s="258"/>
      <c r="N480" s="258"/>
      <c r="O480" s="258"/>
      <c r="P480" s="258"/>
      <c r="Q480" s="258"/>
      <c r="R480" s="258"/>
      <c r="S480" s="258"/>
      <c r="T480" s="258"/>
      <c r="U480" s="258"/>
      <c r="V480" s="258"/>
      <c r="W480" s="258"/>
      <c r="X480" s="258"/>
      <c r="Y480" s="258"/>
      <c r="Z480" s="258"/>
      <c r="AA480" s="258"/>
      <c r="AB480" s="258"/>
      <c r="AC480" s="258"/>
      <c r="AD480" s="258"/>
      <c r="AE480" s="258"/>
      <c r="AF480" s="258"/>
      <c r="AG480" s="258"/>
      <c r="AH480" s="258"/>
      <c r="AI480" s="258"/>
      <c r="AJ480" s="258"/>
      <c r="AK480" s="258"/>
      <c r="AL480" s="258"/>
      <c r="AM480" s="258"/>
      <c r="AN480" s="258"/>
      <c r="AO480" s="258"/>
      <c r="AP480" s="258"/>
      <c r="AQ480" s="258"/>
      <c r="AR480" s="258"/>
      <c r="AS480" s="258"/>
      <c r="AT480" s="258"/>
      <c r="AV480" s="315" t="s">
        <v>894</v>
      </c>
      <c r="AW480" s="315"/>
      <c r="AX480" s="315"/>
      <c r="AY480" s="315"/>
      <c r="AZ480" s="315"/>
      <c r="BA480" s="315"/>
      <c r="BB480" s="315"/>
      <c r="BC480" s="315"/>
      <c r="BD480" s="315"/>
      <c r="BE480" s="315"/>
      <c r="BF480" s="315"/>
      <c r="BG480" s="315"/>
      <c r="BH480" s="315"/>
      <c r="BI480" s="315"/>
      <c r="BJ480" s="315"/>
      <c r="BK480" s="315"/>
      <c r="BL480" s="315"/>
      <c r="BM480" s="315"/>
      <c r="BN480" s="315"/>
      <c r="BO480" s="315"/>
      <c r="BP480" s="315"/>
      <c r="BQ480" s="315"/>
      <c r="BR480" s="315"/>
      <c r="BS480" s="315"/>
      <c r="BT480" s="315"/>
      <c r="BU480" s="315"/>
      <c r="BV480" s="315"/>
      <c r="BW480" s="315"/>
      <c r="BX480" s="315"/>
      <c r="BY480" s="315"/>
      <c r="BZ480" s="315"/>
      <c r="CA480" s="315"/>
      <c r="CB480" s="315"/>
      <c r="CC480" s="315"/>
      <c r="CD480" s="315"/>
      <c r="CE480" s="315"/>
      <c r="CF480" s="315"/>
      <c r="CG480" s="315"/>
      <c r="CH480" s="315"/>
      <c r="CI480" s="315"/>
      <c r="CJ480" s="315"/>
      <c r="CK480" s="315"/>
      <c r="CL480" s="315"/>
      <c r="CM480" s="315"/>
      <c r="CN480" s="315"/>
    </row>
    <row r="481" spans="4:92" ht="13.5" customHeight="1" x14ac:dyDescent="0.35">
      <c r="AV481" s="1" t="s">
        <v>895</v>
      </c>
    </row>
    <row r="482" spans="4:92" ht="14.25" customHeight="1" x14ac:dyDescent="0.35">
      <c r="D482" s="429" t="s">
        <v>315</v>
      </c>
      <c r="E482" s="429"/>
      <c r="F482" s="429"/>
      <c r="G482" s="429"/>
      <c r="H482" s="429"/>
      <c r="I482" s="429"/>
      <c r="J482" s="429"/>
      <c r="K482" s="429"/>
      <c r="L482" s="429"/>
      <c r="M482" s="429"/>
      <c r="N482" s="429"/>
      <c r="O482" s="429"/>
      <c r="P482" s="429"/>
      <c r="Q482" s="429"/>
      <c r="R482" s="429"/>
      <c r="S482" s="429"/>
      <c r="T482" s="429"/>
      <c r="U482" s="429"/>
      <c r="V482" s="429"/>
      <c r="W482" s="429"/>
      <c r="X482" s="429"/>
      <c r="Y482" s="429"/>
      <c r="Z482" s="429"/>
      <c r="AA482" s="429"/>
      <c r="AB482" s="429"/>
      <c r="AC482" s="429"/>
      <c r="AD482" s="429"/>
      <c r="AE482" s="429"/>
      <c r="AF482" s="429"/>
      <c r="AG482" s="429"/>
      <c r="AH482" s="429"/>
      <c r="AI482" s="429"/>
      <c r="AJ482" s="429"/>
      <c r="AK482" s="429"/>
      <c r="AL482" s="429"/>
      <c r="AM482" s="429"/>
      <c r="AN482" s="429"/>
      <c r="AO482" s="429"/>
      <c r="AP482" s="429"/>
      <c r="AQ482" s="429"/>
      <c r="AR482" s="429"/>
      <c r="AS482" s="429"/>
      <c r="AT482" s="429"/>
      <c r="AU482" s="429"/>
      <c r="AV482" s="429"/>
      <c r="AW482" s="429"/>
      <c r="AX482" s="429"/>
      <c r="AY482" s="429"/>
      <c r="AZ482" s="429"/>
      <c r="BA482" s="429"/>
      <c r="BB482" s="429"/>
      <c r="BC482" s="429"/>
      <c r="BD482" s="429"/>
      <c r="BE482" s="429"/>
      <c r="BF482" s="429"/>
      <c r="BG482" s="429"/>
      <c r="BH482" s="429"/>
      <c r="BI482" s="429"/>
      <c r="BJ482" s="429"/>
      <c r="BK482" s="429"/>
      <c r="BL482" s="429"/>
      <c r="BM482" s="429"/>
      <c r="BN482" s="429"/>
      <c r="BO482" s="429"/>
      <c r="BP482" s="429"/>
      <c r="BQ482" s="429"/>
      <c r="BR482" s="429"/>
      <c r="BS482" s="429"/>
      <c r="BT482" s="429"/>
      <c r="BU482" s="429"/>
      <c r="BV482" s="429"/>
      <c r="BW482" s="429"/>
      <c r="BX482" s="429"/>
      <c r="BY482" s="429"/>
      <c r="BZ482" s="429"/>
      <c r="CA482" s="429"/>
      <c r="CB482" s="429"/>
      <c r="CC482" s="429"/>
      <c r="CD482" s="429"/>
      <c r="CE482" s="429"/>
      <c r="CF482" s="429"/>
      <c r="CG482" s="429"/>
      <c r="CH482" s="429"/>
      <c r="CI482" s="429"/>
      <c r="CJ482" s="429"/>
      <c r="CK482" s="429"/>
      <c r="CL482" s="429"/>
      <c r="CM482" s="429"/>
      <c r="CN482" s="429"/>
    </row>
    <row r="483" spans="4:92" ht="14.25" customHeight="1" x14ac:dyDescent="0.35">
      <c r="D483" s="429"/>
      <c r="E483" s="429"/>
      <c r="F483" s="429"/>
      <c r="G483" s="429"/>
      <c r="H483" s="429"/>
      <c r="I483" s="429"/>
      <c r="J483" s="429"/>
      <c r="K483" s="429"/>
      <c r="L483" s="429"/>
      <c r="M483" s="429"/>
      <c r="N483" s="429"/>
      <c r="O483" s="429"/>
      <c r="P483" s="429"/>
      <c r="Q483" s="429"/>
      <c r="R483" s="429"/>
      <c r="S483" s="429"/>
      <c r="T483" s="429"/>
      <c r="U483" s="429"/>
      <c r="V483" s="429"/>
      <c r="W483" s="429"/>
      <c r="X483" s="429"/>
      <c r="Y483" s="429"/>
      <c r="Z483" s="429"/>
      <c r="AA483" s="429"/>
      <c r="AB483" s="429"/>
      <c r="AC483" s="429"/>
      <c r="AD483" s="429"/>
      <c r="AE483" s="429"/>
      <c r="AF483" s="429"/>
      <c r="AG483" s="429"/>
      <c r="AH483" s="429"/>
      <c r="AI483" s="429"/>
      <c r="AJ483" s="429"/>
      <c r="AK483" s="429"/>
      <c r="AL483" s="429"/>
      <c r="AM483" s="429"/>
      <c r="AN483" s="429"/>
      <c r="AO483" s="429"/>
      <c r="AP483" s="429"/>
      <c r="AQ483" s="429"/>
      <c r="AR483" s="429"/>
      <c r="AS483" s="429"/>
      <c r="AT483" s="429"/>
      <c r="AU483" s="429"/>
      <c r="AV483" s="429"/>
      <c r="AW483" s="429"/>
      <c r="AX483" s="429"/>
      <c r="AY483" s="429"/>
      <c r="AZ483" s="429"/>
      <c r="BA483" s="429"/>
      <c r="BB483" s="429"/>
      <c r="BC483" s="429"/>
      <c r="BD483" s="429"/>
      <c r="BE483" s="429"/>
      <c r="BF483" s="429"/>
      <c r="BG483" s="429"/>
      <c r="BH483" s="429"/>
      <c r="BI483" s="429"/>
      <c r="BJ483" s="429"/>
      <c r="BK483" s="429"/>
      <c r="BL483" s="429"/>
      <c r="BM483" s="429"/>
      <c r="BN483" s="429"/>
      <c r="BO483" s="429"/>
      <c r="BP483" s="429"/>
      <c r="BQ483" s="429"/>
      <c r="BR483" s="429"/>
      <c r="BS483" s="429"/>
      <c r="BT483" s="429"/>
      <c r="BU483" s="429"/>
      <c r="BV483" s="429"/>
      <c r="BW483" s="429"/>
      <c r="BX483" s="429"/>
      <c r="BY483" s="429"/>
      <c r="BZ483" s="429"/>
      <c r="CA483" s="429"/>
      <c r="CB483" s="429"/>
      <c r="CC483" s="429"/>
      <c r="CD483" s="429"/>
      <c r="CE483" s="429"/>
      <c r="CF483" s="429"/>
      <c r="CG483" s="429"/>
      <c r="CH483" s="429"/>
      <c r="CI483" s="429"/>
      <c r="CJ483" s="429"/>
      <c r="CK483" s="429"/>
      <c r="CL483" s="429"/>
      <c r="CM483" s="429"/>
      <c r="CN483" s="429"/>
    </row>
    <row r="484" spans="4:92" ht="14.25" customHeight="1" x14ac:dyDescent="0.35">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2"/>
      <c r="AI484" s="82"/>
      <c r="AJ484" s="82"/>
      <c r="AK484" s="82"/>
      <c r="AL484" s="82"/>
      <c r="AM484" s="82"/>
      <c r="AN484" s="82"/>
      <c r="AO484" s="82"/>
      <c r="AP484" s="82"/>
      <c r="AQ484" s="82"/>
      <c r="AR484" s="82"/>
      <c r="AS484" s="82"/>
      <c r="AT484" s="82"/>
      <c r="AU484" s="82"/>
      <c r="AV484" s="82"/>
      <c r="AW484" s="82"/>
      <c r="AX484" s="82"/>
      <c r="AY484" s="82"/>
      <c r="AZ484" s="82"/>
      <c r="BA484" s="82"/>
      <c r="BB484" s="82"/>
      <c r="BC484" s="82"/>
      <c r="BD484" s="82"/>
      <c r="BE484" s="82"/>
      <c r="BF484" s="82"/>
      <c r="BG484" s="82"/>
      <c r="BH484" s="82"/>
      <c r="BI484" s="82"/>
      <c r="BJ484" s="82"/>
      <c r="BK484" s="82"/>
      <c r="BL484" s="82"/>
      <c r="BM484" s="82"/>
      <c r="BN484" s="82"/>
      <c r="BO484" s="82"/>
      <c r="BP484" s="82"/>
      <c r="BQ484" s="82"/>
      <c r="BR484" s="82"/>
      <c r="BS484" s="82"/>
      <c r="BT484" s="82"/>
      <c r="BU484" s="82"/>
      <c r="BV484" s="82"/>
      <c r="BW484" s="82"/>
      <c r="BX484" s="82"/>
      <c r="BY484" s="82"/>
      <c r="BZ484" s="82"/>
      <c r="CA484" s="82"/>
      <c r="CB484" s="82"/>
      <c r="CC484" s="82"/>
      <c r="CD484" s="82"/>
      <c r="CE484" s="82"/>
      <c r="CF484" s="82"/>
      <c r="CG484" s="82"/>
      <c r="CH484" s="82"/>
      <c r="CI484" s="82"/>
      <c r="CJ484" s="82"/>
      <c r="CK484" s="82"/>
      <c r="CL484" s="82"/>
      <c r="CM484" s="82"/>
      <c r="CN484" s="82"/>
    </row>
    <row r="485" spans="4:92" ht="14.25" customHeight="1" x14ac:dyDescent="0.35">
      <c r="D485" s="255" t="s">
        <v>698</v>
      </c>
      <c r="E485" s="255"/>
      <c r="F485" s="255"/>
      <c r="G485" s="255"/>
      <c r="H485" s="255"/>
      <c r="I485" s="255"/>
      <c r="J485" s="255"/>
      <c r="K485" s="255"/>
      <c r="L485" s="255"/>
      <c r="M485" s="255"/>
      <c r="N485" s="255"/>
      <c r="O485" s="255"/>
      <c r="P485" s="255"/>
      <c r="Q485" s="255"/>
      <c r="R485" s="255"/>
      <c r="S485" s="255"/>
      <c r="T485" s="255"/>
      <c r="U485" s="255"/>
      <c r="V485" s="255"/>
      <c r="W485" s="255"/>
      <c r="X485" s="255"/>
      <c r="Y485" s="255"/>
      <c r="Z485" s="255"/>
      <c r="AA485" s="255"/>
      <c r="AB485" s="255"/>
      <c r="AC485" s="255"/>
      <c r="AD485" s="255"/>
      <c r="AE485" s="255"/>
      <c r="AF485" s="255"/>
      <c r="AG485" s="255"/>
      <c r="AH485" s="255"/>
      <c r="AI485" s="255"/>
      <c r="AJ485" s="255"/>
      <c r="AK485" s="255"/>
      <c r="AL485" s="255"/>
      <c r="AM485" s="255"/>
      <c r="AN485" s="255"/>
      <c r="AO485" s="255"/>
      <c r="AP485" s="255"/>
      <c r="AQ485" s="255"/>
      <c r="AR485" s="255"/>
      <c r="AS485" s="255"/>
      <c r="AT485" s="255"/>
      <c r="AU485" s="9"/>
      <c r="AV485" s="255" t="s">
        <v>699</v>
      </c>
      <c r="AW485" s="255"/>
      <c r="AX485" s="255"/>
      <c r="AY485" s="255"/>
      <c r="AZ485" s="255"/>
      <c r="BA485" s="255"/>
      <c r="BB485" s="255"/>
      <c r="BC485" s="255"/>
      <c r="BD485" s="255"/>
      <c r="BE485" s="255"/>
      <c r="BF485" s="255"/>
      <c r="BG485" s="255"/>
      <c r="BH485" s="255"/>
      <c r="BI485" s="255"/>
      <c r="BJ485" s="255"/>
      <c r="BK485" s="255"/>
      <c r="BL485" s="255"/>
      <c r="BM485" s="255"/>
      <c r="BN485" s="255"/>
      <c r="BO485" s="255"/>
      <c r="BP485" s="255"/>
      <c r="BQ485" s="255"/>
      <c r="BR485" s="255"/>
      <c r="BS485" s="255"/>
      <c r="BT485" s="255"/>
      <c r="BU485" s="255"/>
      <c r="BV485" s="255"/>
      <c r="BW485" s="255"/>
      <c r="BX485" s="255"/>
      <c r="BY485" s="255"/>
      <c r="BZ485" s="255"/>
      <c r="CA485" s="255"/>
      <c r="CB485" s="255"/>
      <c r="CC485" s="255"/>
      <c r="CD485" s="255"/>
      <c r="CE485" s="255"/>
      <c r="CF485" s="255"/>
      <c r="CG485" s="255"/>
      <c r="CH485" s="255"/>
      <c r="CI485" s="255"/>
      <c r="CJ485" s="255"/>
      <c r="CK485" s="255"/>
      <c r="CL485" s="255"/>
      <c r="CM485" s="255"/>
      <c r="CN485" s="255"/>
    </row>
    <row r="486" spans="4:92" ht="14.25" customHeight="1" x14ac:dyDescent="0.35">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c r="AA486" s="297"/>
      <c r="AB486" s="297"/>
      <c r="AC486" s="297"/>
      <c r="AD486" s="297"/>
      <c r="AE486" s="297"/>
      <c r="AF486" s="297"/>
      <c r="AG486" s="297"/>
      <c r="AH486" s="297"/>
      <c r="AI486" s="297"/>
      <c r="AJ486" s="297"/>
      <c r="AK486" s="297"/>
      <c r="AL486" s="297"/>
      <c r="AM486" s="297"/>
      <c r="AN486" s="297"/>
      <c r="AO486" s="297"/>
      <c r="AP486" s="297"/>
      <c r="AQ486" s="297"/>
      <c r="AR486" s="297"/>
      <c r="AS486" s="297"/>
      <c r="AT486" s="297"/>
      <c r="AU486" s="9"/>
      <c r="AV486" s="297"/>
      <c r="AW486" s="297"/>
      <c r="AX486" s="297"/>
      <c r="AY486" s="297"/>
      <c r="AZ486" s="297"/>
      <c r="BA486" s="297"/>
      <c r="BB486" s="297"/>
      <c r="BC486" s="297"/>
      <c r="BD486" s="297"/>
      <c r="BE486" s="297"/>
      <c r="BF486" s="297"/>
      <c r="BG486" s="297"/>
      <c r="BH486" s="297"/>
      <c r="BI486" s="297"/>
      <c r="BJ486" s="297"/>
      <c r="BK486" s="297"/>
      <c r="BL486" s="297"/>
      <c r="BM486" s="297"/>
      <c r="BN486" s="297"/>
      <c r="BO486" s="297"/>
      <c r="BP486" s="297"/>
      <c r="BQ486" s="297"/>
      <c r="BR486" s="297"/>
      <c r="BS486" s="297"/>
      <c r="BT486" s="297"/>
      <c r="BU486" s="297"/>
      <c r="BV486" s="297"/>
      <c r="BW486" s="297"/>
      <c r="BX486" s="297"/>
      <c r="BY486" s="297"/>
      <c r="BZ486" s="297"/>
      <c r="CA486" s="297"/>
      <c r="CB486" s="297"/>
      <c r="CC486" s="297"/>
      <c r="CD486" s="297"/>
      <c r="CE486" s="297"/>
      <c r="CF486" s="297"/>
      <c r="CG486" s="297"/>
      <c r="CH486" s="297"/>
      <c r="CI486" s="297"/>
      <c r="CJ486" s="297"/>
      <c r="CK486" s="297"/>
      <c r="CL486" s="297"/>
      <c r="CM486" s="297"/>
      <c r="CN486" s="297"/>
    </row>
    <row r="487" spans="4:92" ht="14.25" customHeight="1" x14ac:dyDescent="0.35">
      <c r="D487" s="229" t="s">
        <v>318</v>
      </c>
      <c r="E487" s="229"/>
      <c r="F487" s="229"/>
      <c r="G487" s="229"/>
      <c r="H487" s="229"/>
      <c r="I487" s="229"/>
      <c r="J487" s="229"/>
      <c r="K487" s="246" t="s">
        <v>700</v>
      </c>
      <c r="L487" s="247"/>
      <c r="M487" s="247"/>
      <c r="N487" s="247"/>
      <c r="O487" s="247"/>
      <c r="P487" s="247"/>
      <c r="Q487" s="247"/>
      <c r="R487" s="247"/>
      <c r="S487" s="248"/>
      <c r="T487" s="246" t="s">
        <v>160</v>
      </c>
      <c r="U487" s="247"/>
      <c r="V487" s="247"/>
      <c r="W487" s="247"/>
      <c r="X487" s="247"/>
      <c r="Y487" s="247"/>
      <c r="Z487" s="247"/>
      <c r="AA487" s="247"/>
      <c r="AB487" s="248"/>
      <c r="AC487" s="246" t="s">
        <v>161</v>
      </c>
      <c r="AD487" s="247"/>
      <c r="AE487" s="247"/>
      <c r="AF487" s="247"/>
      <c r="AG487" s="247"/>
      <c r="AH487" s="247"/>
      <c r="AI487" s="247"/>
      <c r="AJ487" s="247"/>
      <c r="AK487" s="248"/>
      <c r="AL487" s="246" t="s">
        <v>122</v>
      </c>
      <c r="AM487" s="247"/>
      <c r="AN487" s="247"/>
      <c r="AO487" s="247"/>
      <c r="AP487" s="247"/>
      <c r="AQ487" s="247"/>
      <c r="AR487" s="247"/>
      <c r="AS487" s="247"/>
      <c r="AT487" s="248"/>
      <c r="AV487" s="246" t="s">
        <v>701</v>
      </c>
      <c r="AW487" s="247"/>
      <c r="AX487" s="247"/>
      <c r="AY487" s="247"/>
      <c r="AZ487" s="247"/>
      <c r="BA487" s="246">
        <v>2019</v>
      </c>
      <c r="BB487" s="247"/>
      <c r="BC487" s="247"/>
      <c r="BD487" s="247"/>
      <c r="BE487" s="247"/>
      <c r="BF487" s="246"/>
      <c r="BG487" s="247"/>
      <c r="BH487" s="247"/>
      <c r="BI487" s="247"/>
      <c r="BJ487" s="247"/>
      <c r="BK487" s="246"/>
      <c r="BL487" s="247"/>
      <c r="BM487" s="247"/>
      <c r="BN487" s="247"/>
      <c r="BO487" s="247"/>
      <c r="BP487" s="246"/>
      <c r="BQ487" s="247"/>
      <c r="BR487" s="247"/>
      <c r="BS487" s="247"/>
      <c r="BT487" s="247"/>
      <c r="BU487" s="246"/>
      <c r="BV487" s="247"/>
      <c r="BW487" s="247"/>
      <c r="BX487" s="247"/>
      <c r="BY487" s="247"/>
      <c r="BZ487" s="246"/>
      <c r="CA487" s="247"/>
      <c r="CB487" s="247"/>
      <c r="CC487" s="247"/>
      <c r="CD487" s="247"/>
      <c r="CE487" s="246"/>
      <c r="CF487" s="247"/>
      <c r="CG487" s="247"/>
      <c r="CH487" s="247"/>
      <c r="CI487" s="247"/>
      <c r="CJ487" s="229"/>
      <c r="CK487" s="229"/>
      <c r="CL487" s="229"/>
      <c r="CM487" s="229"/>
      <c r="CN487" s="229"/>
    </row>
    <row r="488" spans="4:92" ht="14.25" customHeight="1" x14ac:dyDescent="0.35">
      <c r="D488" s="229"/>
      <c r="E488" s="229"/>
      <c r="F488" s="229"/>
      <c r="G488" s="229"/>
      <c r="H488" s="229"/>
      <c r="I488" s="229"/>
      <c r="J488" s="229"/>
      <c r="K488" s="327"/>
      <c r="L488" s="328"/>
      <c r="M488" s="328"/>
      <c r="N488" s="328"/>
      <c r="O488" s="328"/>
      <c r="P488" s="328"/>
      <c r="Q488" s="328"/>
      <c r="R488" s="328"/>
      <c r="S488" s="469"/>
      <c r="T488" s="327"/>
      <c r="U488" s="328"/>
      <c r="V488" s="328"/>
      <c r="W488" s="328"/>
      <c r="X488" s="328"/>
      <c r="Y488" s="328"/>
      <c r="Z488" s="328"/>
      <c r="AA488" s="328"/>
      <c r="AB488" s="469"/>
      <c r="AC488" s="327"/>
      <c r="AD488" s="328"/>
      <c r="AE488" s="328"/>
      <c r="AF488" s="328"/>
      <c r="AG488" s="328"/>
      <c r="AH488" s="328"/>
      <c r="AI488" s="328"/>
      <c r="AJ488" s="328"/>
      <c r="AK488" s="469"/>
      <c r="AL488" s="327"/>
      <c r="AM488" s="328"/>
      <c r="AN488" s="328"/>
      <c r="AO488" s="328"/>
      <c r="AP488" s="328"/>
      <c r="AQ488" s="328"/>
      <c r="AR488" s="328"/>
      <c r="AS488" s="328"/>
      <c r="AT488" s="469"/>
      <c r="AV488" s="327"/>
      <c r="AW488" s="328"/>
      <c r="AX488" s="328"/>
      <c r="AY488" s="328"/>
      <c r="AZ488" s="328"/>
      <c r="BA488" s="327"/>
      <c r="BB488" s="328"/>
      <c r="BC488" s="328"/>
      <c r="BD488" s="328"/>
      <c r="BE488" s="328"/>
      <c r="BF488" s="327"/>
      <c r="BG488" s="328"/>
      <c r="BH488" s="328"/>
      <c r="BI488" s="328"/>
      <c r="BJ488" s="328"/>
      <c r="BK488" s="327"/>
      <c r="BL488" s="328"/>
      <c r="BM488" s="328"/>
      <c r="BN488" s="328"/>
      <c r="BO488" s="328"/>
      <c r="BP488" s="327"/>
      <c r="BQ488" s="328"/>
      <c r="BR488" s="328"/>
      <c r="BS488" s="328"/>
      <c r="BT488" s="328"/>
      <c r="BU488" s="327"/>
      <c r="BV488" s="328"/>
      <c r="BW488" s="328"/>
      <c r="BX488" s="328"/>
      <c r="BY488" s="328"/>
      <c r="BZ488" s="327"/>
      <c r="CA488" s="328"/>
      <c r="CB488" s="328"/>
      <c r="CC488" s="328"/>
      <c r="CD488" s="328"/>
      <c r="CE488" s="327"/>
      <c r="CF488" s="328"/>
      <c r="CG488" s="328"/>
      <c r="CH488" s="328"/>
      <c r="CI488" s="328"/>
      <c r="CJ488" s="229"/>
      <c r="CK488" s="229"/>
      <c r="CL488" s="229"/>
      <c r="CM488" s="229"/>
      <c r="CN488" s="229"/>
    </row>
    <row r="489" spans="4:92" ht="14.25" customHeight="1" x14ac:dyDescent="0.35">
      <c r="D489" s="229"/>
      <c r="E489" s="229"/>
      <c r="F489" s="229"/>
      <c r="G489" s="229"/>
      <c r="H489" s="229"/>
      <c r="I489" s="229"/>
      <c r="J489" s="229"/>
      <c r="K489" s="249"/>
      <c r="L489" s="250"/>
      <c r="M489" s="250"/>
      <c r="N489" s="250"/>
      <c r="O489" s="250"/>
      <c r="P489" s="250"/>
      <c r="Q489" s="250"/>
      <c r="R489" s="250"/>
      <c r="S489" s="251"/>
      <c r="T489" s="249"/>
      <c r="U489" s="250"/>
      <c r="V489" s="250"/>
      <c r="W489" s="250"/>
      <c r="X489" s="250"/>
      <c r="Y489" s="250"/>
      <c r="Z489" s="250"/>
      <c r="AA489" s="250"/>
      <c r="AB489" s="251"/>
      <c r="AC489" s="249"/>
      <c r="AD489" s="250"/>
      <c r="AE489" s="250"/>
      <c r="AF489" s="250"/>
      <c r="AG489" s="250"/>
      <c r="AH489" s="250"/>
      <c r="AI489" s="250"/>
      <c r="AJ489" s="250"/>
      <c r="AK489" s="251"/>
      <c r="AL489" s="249"/>
      <c r="AM489" s="250"/>
      <c r="AN489" s="250"/>
      <c r="AO489" s="250"/>
      <c r="AP489" s="250"/>
      <c r="AQ489" s="250"/>
      <c r="AR489" s="250"/>
      <c r="AS489" s="250"/>
      <c r="AT489" s="251"/>
      <c r="AV489" s="249"/>
      <c r="AW489" s="250"/>
      <c r="AX489" s="250"/>
      <c r="AY489" s="250"/>
      <c r="AZ489" s="250"/>
      <c r="BA489" s="249"/>
      <c r="BB489" s="250"/>
      <c r="BC489" s="250"/>
      <c r="BD489" s="250"/>
      <c r="BE489" s="250"/>
      <c r="BF489" s="249"/>
      <c r="BG489" s="250"/>
      <c r="BH489" s="250"/>
      <c r="BI489" s="250"/>
      <c r="BJ489" s="250"/>
      <c r="BK489" s="249"/>
      <c r="BL489" s="250"/>
      <c r="BM489" s="250"/>
      <c r="BN489" s="250"/>
      <c r="BO489" s="250"/>
      <c r="BP489" s="249"/>
      <c r="BQ489" s="250"/>
      <c r="BR489" s="250"/>
      <c r="BS489" s="250"/>
      <c r="BT489" s="250"/>
      <c r="BU489" s="249"/>
      <c r="BV489" s="250"/>
      <c r="BW489" s="250"/>
      <c r="BX489" s="250"/>
      <c r="BY489" s="250"/>
      <c r="BZ489" s="249"/>
      <c r="CA489" s="250"/>
      <c r="CB489" s="250"/>
      <c r="CC489" s="250"/>
      <c r="CD489" s="250"/>
      <c r="CE489" s="249"/>
      <c r="CF489" s="250"/>
      <c r="CG489" s="250"/>
      <c r="CH489" s="250"/>
      <c r="CI489" s="250"/>
      <c r="CJ489" s="229"/>
      <c r="CK489" s="229"/>
      <c r="CL489" s="229"/>
      <c r="CM489" s="229"/>
      <c r="CN489" s="229"/>
    </row>
    <row r="490" spans="4:92" ht="14.25" customHeight="1" x14ac:dyDescent="0.35">
      <c r="D490" s="215" t="s">
        <v>299</v>
      </c>
      <c r="E490" s="215"/>
      <c r="F490" s="215"/>
      <c r="G490" s="215"/>
      <c r="H490" s="215"/>
      <c r="I490" s="215"/>
      <c r="J490" s="215"/>
      <c r="K490" s="212"/>
      <c r="L490" s="213"/>
      <c r="M490" s="213"/>
      <c r="N490" s="213"/>
      <c r="O490" s="213"/>
      <c r="P490" s="213"/>
      <c r="Q490" s="213"/>
      <c r="R490" s="213"/>
      <c r="S490" s="214"/>
      <c r="T490" s="351">
        <v>32</v>
      </c>
      <c r="U490" s="352"/>
      <c r="V490" s="352"/>
      <c r="W490" s="352"/>
      <c r="X490" s="352"/>
      <c r="Y490" s="352"/>
      <c r="Z490" s="352"/>
      <c r="AA490" s="352"/>
      <c r="AB490" s="353"/>
      <c r="AC490" s="351">
        <v>29</v>
      </c>
      <c r="AD490" s="352"/>
      <c r="AE490" s="352"/>
      <c r="AF490" s="352"/>
      <c r="AG490" s="352"/>
      <c r="AH490" s="352"/>
      <c r="AI490" s="352"/>
      <c r="AJ490" s="352"/>
      <c r="AK490" s="353"/>
      <c r="AL490" s="351">
        <f>SUM(T490:AK490)</f>
        <v>61</v>
      </c>
      <c r="AM490" s="352"/>
      <c r="AN490" s="352"/>
      <c r="AO490" s="352"/>
      <c r="AP490" s="352"/>
      <c r="AQ490" s="352"/>
      <c r="AR490" s="352"/>
      <c r="AS490" s="352"/>
      <c r="AT490" s="353"/>
      <c r="AV490" s="225" t="s">
        <v>725</v>
      </c>
      <c r="AW490" s="226"/>
      <c r="AX490" s="226"/>
      <c r="AY490" s="226"/>
      <c r="AZ490" s="227"/>
      <c r="BA490" s="225">
        <v>0</v>
      </c>
      <c r="BB490" s="226"/>
      <c r="BC490" s="226"/>
      <c r="BD490" s="226"/>
      <c r="BE490" s="227"/>
      <c r="BF490" s="225"/>
      <c r="BG490" s="226"/>
      <c r="BH490" s="226"/>
      <c r="BI490" s="226"/>
      <c r="BJ490" s="227"/>
      <c r="BK490" s="225"/>
      <c r="BL490" s="226"/>
      <c r="BM490" s="226"/>
      <c r="BN490" s="226"/>
      <c r="BO490" s="227"/>
      <c r="BP490" s="225"/>
      <c r="BQ490" s="226"/>
      <c r="BR490" s="226"/>
      <c r="BS490" s="226"/>
      <c r="BT490" s="227"/>
      <c r="BU490" s="225"/>
      <c r="BV490" s="226"/>
      <c r="BW490" s="226"/>
      <c r="BX490" s="226"/>
      <c r="BY490" s="227"/>
      <c r="BZ490" s="225"/>
      <c r="CA490" s="226"/>
      <c r="CB490" s="226"/>
      <c r="CC490" s="226"/>
      <c r="CD490" s="227"/>
      <c r="CE490" s="225"/>
      <c r="CF490" s="226"/>
      <c r="CG490" s="226"/>
      <c r="CH490" s="226"/>
      <c r="CI490" s="227"/>
      <c r="CJ490" s="225"/>
      <c r="CK490" s="226"/>
      <c r="CL490" s="226"/>
      <c r="CM490" s="226"/>
      <c r="CN490" s="227"/>
    </row>
    <row r="491" spans="4:92" ht="14.25" customHeight="1" x14ac:dyDescent="0.35">
      <c r="D491" s="215" t="s">
        <v>300</v>
      </c>
      <c r="E491" s="215"/>
      <c r="F491" s="215"/>
      <c r="G491" s="215"/>
      <c r="H491" s="215"/>
      <c r="I491" s="215"/>
      <c r="J491" s="215"/>
      <c r="K491" s="212"/>
      <c r="L491" s="213"/>
      <c r="M491" s="213"/>
      <c r="N491" s="213"/>
      <c r="O491" s="213"/>
      <c r="P491" s="213"/>
      <c r="Q491" s="213"/>
      <c r="R491" s="213"/>
      <c r="S491" s="214"/>
      <c r="T491" s="351">
        <v>0</v>
      </c>
      <c r="U491" s="352"/>
      <c r="V491" s="352"/>
      <c r="W491" s="352"/>
      <c r="X491" s="352"/>
      <c r="Y491" s="352"/>
      <c r="Z491" s="352"/>
      <c r="AA491" s="352"/>
      <c r="AB491" s="353"/>
      <c r="AC491" s="351">
        <v>0</v>
      </c>
      <c r="AD491" s="352"/>
      <c r="AE491" s="352"/>
      <c r="AF491" s="352"/>
      <c r="AG491" s="352"/>
      <c r="AH491" s="352"/>
      <c r="AI491" s="352"/>
      <c r="AJ491" s="352"/>
      <c r="AK491" s="353"/>
      <c r="AL491" s="351">
        <v>0</v>
      </c>
      <c r="AM491" s="352"/>
      <c r="AN491" s="352"/>
      <c r="AO491" s="352"/>
      <c r="AP491" s="352"/>
      <c r="AQ491" s="352"/>
      <c r="AR491" s="352"/>
      <c r="AS491" s="352"/>
      <c r="AT491" s="353"/>
      <c r="AV491" s="225" t="s">
        <v>138</v>
      </c>
      <c r="AW491" s="226"/>
      <c r="AX491" s="226"/>
      <c r="AY491" s="226"/>
      <c r="AZ491" s="227"/>
      <c r="BA491" s="225"/>
      <c r="BB491" s="226"/>
      <c r="BC491" s="226"/>
      <c r="BD491" s="226"/>
      <c r="BE491" s="227"/>
      <c r="BF491" s="225"/>
      <c r="BG491" s="226"/>
      <c r="BH491" s="226"/>
      <c r="BI491" s="226"/>
      <c r="BJ491" s="227"/>
      <c r="BK491" s="225"/>
      <c r="BL491" s="226"/>
      <c r="BM491" s="226"/>
      <c r="BN491" s="226"/>
      <c r="BO491" s="227"/>
      <c r="BP491" s="225"/>
      <c r="BQ491" s="226"/>
      <c r="BR491" s="226"/>
      <c r="BS491" s="226"/>
      <c r="BT491" s="227"/>
      <c r="BU491" s="225"/>
      <c r="BV491" s="226"/>
      <c r="BW491" s="226"/>
      <c r="BX491" s="226"/>
      <c r="BY491" s="227"/>
      <c r="BZ491" s="225"/>
      <c r="CA491" s="226"/>
      <c r="CB491" s="226"/>
      <c r="CC491" s="226"/>
      <c r="CD491" s="227"/>
      <c r="CE491" s="225"/>
      <c r="CF491" s="226"/>
      <c r="CG491" s="226"/>
      <c r="CH491" s="226"/>
      <c r="CI491" s="227"/>
      <c r="CJ491" s="225"/>
      <c r="CK491" s="226"/>
      <c r="CL491" s="226"/>
      <c r="CM491" s="226"/>
      <c r="CN491" s="227"/>
    </row>
    <row r="492" spans="4:92" ht="14.25" customHeight="1" x14ac:dyDescent="0.35">
      <c r="D492" s="273" t="s">
        <v>122</v>
      </c>
      <c r="E492" s="273"/>
      <c r="F492" s="273"/>
      <c r="G492" s="273"/>
      <c r="H492" s="273"/>
      <c r="I492" s="273"/>
      <c r="J492" s="273"/>
      <c r="K492" s="470"/>
      <c r="L492" s="471"/>
      <c r="M492" s="471"/>
      <c r="N492" s="471"/>
      <c r="O492" s="471"/>
      <c r="P492" s="471"/>
      <c r="Q492" s="471"/>
      <c r="R492" s="471"/>
      <c r="S492" s="472"/>
      <c r="T492" s="470"/>
      <c r="U492" s="471"/>
      <c r="V492" s="471"/>
      <c r="W492" s="471"/>
      <c r="X492" s="471"/>
      <c r="Y492" s="471"/>
      <c r="Z492" s="471"/>
      <c r="AA492" s="471"/>
      <c r="AB492" s="472"/>
      <c r="AC492" s="470"/>
      <c r="AD492" s="471"/>
      <c r="AE492" s="471"/>
      <c r="AF492" s="471"/>
      <c r="AG492" s="471"/>
      <c r="AH492" s="471"/>
      <c r="AI492" s="471"/>
      <c r="AJ492" s="471"/>
      <c r="AK492" s="472"/>
      <c r="AL492" s="470"/>
      <c r="AM492" s="471"/>
      <c r="AN492" s="471"/>
      <c r="AO492" s="471"/>
      <c r="AP492" s="471"/>
      <c r="AQ492" s="471"/>
      <c r="AR492" s="471"/>
      <c r="AS492" s="471"/>
      <c r="AT492" s="472"/>
      <c r="AV492" s="225" t="s">
        <v>139</v>
      </c>
      <c r="AW492" s="226"/>
      <c r="AX492" s="226"/>
      <c r="AY492" s="226"/>
      <c r="AZ492" s="227"/>
      <c r="BA492" s="225"/>
      <c r="BB492" s="226"/>
      <c r="BC492" s="226"/>
      <c r="BD492" s="226"/>
      <c r="BE492" s="227"/>
      <c r="BF492" s="225"/>
      <c r="BG492" s="226"/>
      <c r="BH492" s="226"/>
      <c r="BI492" s="226"/>
      <c r="BJ492" s="227"/>
      <c r="BK492" s="225"/>
      <c r="BL492" s="226"/>
      <c r="BM492" s="226"/>
      <c r="BN492" s="226"/>
      <c r="BO492" s="227"/>
      <c r="BP492" s="225"/>
      <c r="BQ492" s="226"/>
      <c r="BR492" s="226"/>
      <c r="BS492" s="226"/>
      <c r="BT492" s="227"/>
      <c r="BU492" s="225"/>
      <c r="BV492" s="226"/>
      <c r="BW492" s="226"/>
      <c r="BX492" s="226"/>
      <c r="BY492" s="227"/>
      <c r="BZ492" s="225"/>
      <c r="CA492" s="226"/>
      <c r="CB492" s="226"/>
      <c r="CC492" s="226"/>
      <c r="CD492" s="227"/>
      <c r="CE492" s="225"/>
      <c r="CF492" s="226"/>
      <c r="CG492" s="226"/>
      <c r="CH492" s="226"/>
      <c r="CI492" s="227"/>
      <c r="CJ492" s="225"/>
      <c r="CK492" s="226"/>
      <c r="CL492" s="226"/>
      <c r="CM492" s="226"/>
      <c r="CN492" s="227"/>
    </row>
    <row r="493" spans="4:92" ht="14.25" customHeight="1" x14ac:dyDescent="0.35">
      <c r="D493" s="315" t="s">
        <v>997</v>
      </c>
      <c r="E493" s="315"/>
      <c r="F493" s="315"/>
      <c r="G493" s="315"/>
      <c r="H493" s="315"/>
      <c r="I493" s="315"/>
      <c r="J493" s="315"/>
      <c r="K493" s="315"/>
      <c r="L493" s="315"/>
      <c r="M493" s="315"/>
      <c r="N493" s="315"/>
      <c r="O493" s="315"/>
      <c r="P493" s="315"/>
      <c r="Q493" s="315"/>
      <c r="R493" s="315"/>
      <c r="S493" s="315"/>
      <c r="T493" s="315"/>
      <c r="U493" s="315"/>
      <c r="V493" s="315"/>
      <c r="W493" s="315"/>
      <c r="X493" s="315"/>
      <c r="Y493" s="315"/>
      <c r="Z493" s="315"/>
      <c r="AA493" s="315"/>
      <c r="AB493" s="315"/>
      <c r="AC493" s="315"/>
      <c r="AD493" s="315"/>
      <c r="AE493" s="315"/>
      <c r="AF493" s="315"/>
      <c r="AG493" s="315"/>
      <c r="AH493" s="315"/>
      <c r="AI493" s="315"/>
      <c r="AJ493" s="315"/>
      <c r="AK493" s="315"/>
      <c r="AL493" s="315"/>
      <c r="AM493" s="92"/>
      <c r="AN493" s="92"/>
      <c r="AO493" s="92"/>
      <c r="AP493" s="92"/>
      <c r="AQ493" s="92"/>
      <c r="AR493" s="92"/>
      <c r="AS493" s="92"/>
      <c r="AT493" s="92"/>
      <c r="AU493" s="9"/>
      <c r="AV493" s="315" t="s">
        <v>702</v>
      </c>
      <c r="AW493" s="315"/>
      <c r="AX493" s="315"/>
      <c r="AY493" s="315"/>
      <c r="AZ493" s="315"/>
      <c r="BA493" s="315"/>
      <c r="BB493" s="315"/>
      <c r="BC493" s="315"/>
      <c r="BD493" s="315"/>
      <c r="BE493" s="315"/>
      <c r="BF493" s="315"/>
      <c r="BG493" s="315"/>
      <c r="BH493" s="315"/>
      <c r="BI493" s="315"/>
      <c r="BJ493" s="315"/>
      <c r="BK493" s="315"/>
      <c r="BL493" s="315"/>
      <c r="BM493" s="315"/>
      <c r="BN493" s="315"/>
      <c r="BO493" s="315"/>
      <c r="BP493" s="315"/>
      <c r="BQ493" s="315"/>
      <c r="BR493" s="315"/>
      <c r="BS493" s="315"/>
      <c r="BT493" s="315"/>
      <c r="BU493" s="315"/>
      <c r="BV493" s="315"/>
      <c r="BW493" s="315"/>
      <c r="BX493" s="315"/>
      <c r="BY493" s="315"/>
      <c r="BZ493" s="315"/>
      <c r="CA493" s="315"/>
      <c r="CB493" s="315"/>
      <c r="CC493" s="315"/>
      <c r="CD493" s="315"/>
      <c r="CE493" s="315"/>
      <c r="CF493" s="315"/>
      <c r="CG493" s="315"/>
      <c r="CH493" s="315"/>
      <c r="CI493" s="315"/>
      <c r="CJ493" s="315"/>
      <c r="CK493" s="315"/>
      <c r="CL493" s="315"/>
      <c r="CM493" s="315"/>
      <c r="CN493" s="315"/>
    </row>
    <row r="494" spans="4:92" ht="14.25" customHeight="1" x14ac:dyDescent="0.35">
      <c r="AV494" s="5"/>
      <c r="BC494" s="9"/>
      <c r="BD494" s="9"/>
      <c r="BE494" s="9"/>
      <c r="BF494" s="9"/>
      <c r="BG494" s="9"/>
    </row>
    <row r="495" spans="4:92" ht="14.25" customHeight="1" x14ac:dyDescent="0.35">
      <c r="D495" s="255" t="s">
        <v>852</v>
      </c>
      <c r="E495" s="255"/>
      <c r="F495" s="255"/>
      <c r="G495" s="255"/>
      <c r="H495" s="255"/>
      <c r="I495" s="255"/>
      <c r="J495" s="255"/>
      <c r="K495" s="255"/>
      <c r="L495" s="255"/>
      <c r="M495" s="255"/>
      <c r="N495" s="255"/>
      <c r="O495" s="255"/>
      <c r="P495" s="255"/>
      <c r="Q495" s="255"/>
      <c r="R495" s="255"/>
      <c r="S495" s="255"/>
      <c r="T495" s="255"/>
      <c r="U495" s="255"/>
      <c r="V495" s="255"/>
      <c r="W495" s="255"/>
      <c r="X495" s="255"/>
      <c r="Y495" s="255"/>
      <c r="Z495" s="255"/>
      <c r="AA495" s="255"/>
      <c r="AB495" s="255"/>
      <c r="AC495" s="255"/>
      <c r="AD495" s="255"/>
      <c r="AE495" s="255"/>
      <c r="AF495" s="255"/>
      <c r="AG495" s="255"/>
      <c r="AH495" s="255"/>
      <c r="AI495" s="255"/>
      <c r="AJ495" s="255"/>
      <c r="AK495" s="255"/>
      <c r="AL495" s="255"/>
      <c r="AM495" s="255"/>
      <c r="AN495" s="255"/>
      <c r="AO495" s="255"/>
      <c r="AP495" s="255"/>
      <c r="AQ495" s="255"/>
      <c r="AR495" s="255"/>
      <c r="AS495" s="255"/>
      <c r="AT495" s="255"/>
      <c r="AU495" s="9"/>
      <c r="AV495" s="255" t="s">
        <v>703</v>
      </c>
      <c r="AW495" s="255"/>
      <c r="AX495" s="255"/>
      <c r="AY495" s="255"/>
      <c r="AZ495" s="255"/>
      <c r="BA495" s="255"/>
      <c r="BB495" s="255"/>
      <c r="BC495" s="255"/>
      <c r="BD495" s="255"/>
      <c r="BE495" s="255"/>
      <c r="BF495" s="255"/>
      <c r="BG495" s="255"/>
      <c r="BH495" s="255"/>
      <c r="BI495" s="255"/>
      <c r="BJ495" s="255"/>
      <c r="BK495" s="255"/>
      <c r="BL495" s="255"/>
      <c r="BM495" s="255"/>
      <c r="BN495" s="255"/>
      <c r="BO495" s="255"/>
      <c r="BP495" s="255"/>
      <c r="BQ495" s="255"/>
      <c r="BR495" s="255"/>
      <c r="BS495" s="255"/>
      <c r="BT495" s="255"/>
      <c r="BU495" s="255"/>
      <c r="BV495" s="255"/>
      <c r="BW495" s="255"/>
      <c r="BX495" s="255"/>
      <c r="BY495" s="255"/>
      <c r="BZ495" s="255"/>
      <c r="CA495" s="255"/>
      <c r="CB495" s="255"/>
      <c r="CC495" s="255"/>
      <c r="CD495" s="255"/>
      <c r="CE495" s="255"/>
      <c r="CF495" s="255"/>
      <c r="CG495" s="255"/>
      <c r="CH495" s="255"/>
      <c r="CI495" s="255"/>
      <c r="CJ495" s="255"/>
      <c r="CK495" s="255"/>
      <c r="CL495" s="255"/>
      <c r="CM495" s="255"/>
      <c r="CN495" s="255"/>
    </row>
    <row r="496" spans="4:92" ht="14.25" customHeight="1" x14ac:dyDescent="0.35">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c r="AA496" s="297"/>
      <c r="AB496" s="297"/>
      <c r="AC496" s="297"/>
      <c r="AD496" s="297"/>
      <c r="AE496" s="297"/>
      <c r="AF496" s="297"/>
      <c r="AG496" s="297"/>
      <c r="AH496" s="297"/>
      <c r="AI496" s="297"/>
      <c r="AJ496" s="297"/>
      <c r="AK496" s="297"/>
      <c r="AL496" s="297"/>
      <c r="AM496" s="297"/>
      <c r="AN496" s="297"/>
      <c r="AO496" s="297"/>
      <c r="AP496" s="297"/>
      <c r="AQ496" s="297"/>
      <c r="AR496" s="297"/>
      <c r="AS496" s="297"/>
      <c r="AT496" s="297"/>
      <c r="AU496" s="9"/>
      <c r="AV496" s="297"/>
      <c r="AW496" s="297"/>
      <c r="AX496" s="297"/>
      <c r="AY496" s="297"/>
      <c r="AZ496" s="297"/>
      <c r="BA496" s="297"/>
      <c r="BB496" s="297"/>
      <c r="BC496" s="297"/>
      <c r="BD496" s="297"/>
      <c r="BE496" s="297"/>
      <c r="BF496" s="297"/>
      <c r="BG496" s="297"/>
      <c r="BH496" s="297"/>
      <c r="BI496" s="297"/>
      <c r="BJ496" s="297"/>
      <c r="BK496" s="297"/>
      <c r="BL496" s="297"/>
      <c r="BM496" s="297"/>
      <c r="BN496" s="297"/>
      <c r="BO496" s="297"/>
      <c r="BP496" s="297"/>
      <c r="BQ496" s="297"/>
      <c r="BR496" s="297"/>
      <c r="BS496" s="297"/>
      <c r="BT496" s="297"/>
      <c r="BU496" s="297"/>
      <c r="BV496" s="297"/>
      <c r="BW496" s="297"/>
      <c r="BX496" s="297"/>
      <c r="BY496" s="297"/>
      <c r="BZ496" s="297"/>
      <c r="CA496" s="297"/>
      <c r="CB496" s="297"/>
      <c r="CC496" s="297"/>
      <c r="CD496" s="297"/>
      <c r="CE496" s="297"/>
      <c r="CF496" s="297"/>
      <c r="CG496" s="297"/>
      <c r="CH496" s="297"/>
      <c r="CI496" s="297"/>
      <c r="CJ496" s="297"/>
      <c r="CK496" s="297"/>
      <c r="CL496" s="297"/>
      <c r="CM496" s="297"/>
      <c r="CN496" s="297"/>
    </row>
    <row r="497" spans="4:92" ht="14.25" customHeight="1" x14ac:dyDescent="0.35">
      <c r="D497" s="229" t="s">
        <v>704</v>
      </c>
      <c r="E497" s="229"/>
      <c r="F497" s="229"/>
      <c r="G497" s="229"/>
      <c r="H497" s="229"/>
      <c r="I497" s="229"/>
      <c r="J497" s="229"/>
      <c r="K497" s="229"/>
      <c r="L497" s="229"/>
      <c r="M497" s="229"/>
      <c r="N497" s="229"/>
      <c r="O497" s="229"/>
      <c r="P497" s="229"/>
      <c r="Q497" s="229"/>
      <c r="R497" s="229"/>
      <c r="S497" s="229"/>
      <c r="T497" s="229"/>
      <c r="U497" s="229"/>
      <c r="V497" s="229"/>
      <c r="W497" s="229"/>
      <c r="X497" s="229"/>
      <c r="Y497" s="229"/>
      <c r="Z497" s="229"/>
      <c r="AA497" s="229"/>
      <c r="AB497" s="229"/>
      <c r="AC497" s="229"/>
      <c r="AD497" s="229"/>
      <c r="AE497" s="229"/>
      <c r="AF497" s="229"/>
      <c r="AG497" s="229"/>
      <c r="AH497" s="229"/>
      <c r="AI497" s="229"/>
      <c r="AJ497" s="229"/>
      <c r="AK497" s="229"/>
      <c r="AL497" s="229"/>
      <c r="AM497" s="229"/>
      <c r="AN497" s="229"/>
      <c r="AO497" s="229"/>
      <c r="AP497" s="229"/>
      <c r="AQ497" s="229"/>
      <c r="AR497" s="229"/>
      <c r="AS497" s="229"/>
      <c r="AT497" s="229"/>
      <c r="AV497" s="275" t="s">
        <v>159</v>
      </c>
      <c r="AW497" s="275"/>
      <c r="AX497" s="275"/>
      <c r="AY497" s="275"/>
      <c r="AZ497" s="275"/>
      <c r="BA497" s="275"/>
      <c r="BB497" s="275"/>
      <c r="BC497" s="275"/>
      <c r="BD497" s="275"/>
      <c r="BE497" s="275"/>
      <c r="BF497" s="275"/>
      <c r="BG497" s="275"/>
      <c r="BH497" s="275"/>
      <c r="BI497" s="275"/>
      <c r="BJ497" s="275"/>
      <c r="BK497" s="275"/>
      <c r="BL497" s="275"/>
      <c r="BM497" s="275"/>
      <c r="BN497" s="275"/>
      <c r="BO497" s="275"/>
      <c r="BP497" s="275"/>
      <c r="BQ497" s="275"/>
      <c r="BR497" s="275"/>
      <c r="BS497" s="275"/>
      <c r="BT497" s="463" t="s">
        <v>292</v>
      </c>
      <c r="BU497" s="463"/>
      <c r="BV497" s="463"/>
      <c r="BW497" s="463"/>
      <c r="BX497" s="463"/>
      <c r="BY497" s="463"/>
      <c r="BZ497" s="463"/>
      <c r="CA497" s="463"/>
      <c r="CB497" s="463"/>
      <c r="CC497" s="463"/>
      <c r="CD497" s="463"/>
      <c r="CE497" s="463"/>
      <c r="CF497" s="463"/>
      <c r="CG497" s="275" t="s">
        <v>185</v>
      </c>
      <c r="CH497" s="275"/>
      <c r="CI497" s="275"/>
      <c r="CJ497" s="275"/>
      <c r="CK497" s="275"/>
      <c r="CL497" s="275"/>
      <c r="CM497" s="275"/>
      <c r="CN497" s="275"/>
    </row>
    <row r="498" spans="4:92" ht="14.25" customHeight="1" x14ac:dyDescent="0.35">
      <c r="D498" s="256" t="s">
        <v>705</v>
      </c>
      <c r="E498" s="256"/>
      <c r="F498" s="256"/>
      <c r="G498" s="256"/>
      <c r="H498" s="256"/>
      <c r="I498" s="256"/>
      <c r="J498" s="256"/>
      <c r="K498" s="256"/>
      <c r="L498" s="229" t="s">
        <v>700</v>
      </c>
      <c r="M498" s="229"/>
      <c r="N498" s="229"/>
      <c r="O498" s="229"/>
      <c r="P498" s="229"/>
      <c r="Q498" s="229"/>
      <c r="R498" s="229"/>
      <c r="S498" s="229"/>
      <c r="T498" s="229"/>
      <c r="U498" s="229"/>
      <c r="V498" s="229" t="s">
        <v>160</v>
      </c>
      <c r="W498" s="229"/>
      <c r="X498" s="229"/>
      <c r="Y498" s="229"/>
      <c r="Z498" s="229"/>
      <c r="AA498" s="229"/>
      <c r="AB498" s="229"/>
      <c r="AC498" s="229"/>
      <c r="AD498" s="229"/>
      <c r="AE498" s="229" t="s">
        <v>161</v>
      </c>
      <c r="AF498" s="229"/>
      <c r="AG498" s="229"/>
      <c r="AH498" s="229"/>
      <c r="AI498" s="229"/>
      <c r="AJ498" s="229"/>
      <c r="AK498" s="229"/>
      <c r="AL498" s="229"/>
      <c r="AM498" s="229" t="s">
        <v>122</v>
      </c>
      <c r="AN498" s="229"/>
      <c r="AO498" s="229"/>
      <c r="AP498" s="229"/>
      <c r="AQ498" s="229"/>
      <c r="AR498" s="229"/>
      <c r="AS498" s="229"/>
      <c r="AT498" s="229"/>
      <c r="AV498" s="275"/>
      <c r="AW498" s="275"/>
      <c r="AX498" s="275"/>
      <c r="AY498" s="275"/>
      <c r="AZ498" s="275"/>
      <c r="BA498" s="275"/>
      <c r="BB498" s="275"/>
      <c r="BC498" s="275"/>
      <c r="BD498" s="275"/>
      <c r="BE498" s="275"/>
      <c r="BF498" s="275"/>
      <c r="BG498" s="275"/>
      <c r="BH498" s="275"/>
      <c r="BI498" s="275"/>
      <c r="BJ498" s="275"/>
      <c r="BK498" s="275"/>
      <c r="BL498" s="275"/>
      <c r="BM498" s="275"/>
      <c r="BN498" s="275"/>
      <c r="BO498" s="275"/>
      <c r="BP498" s="275"/>
      <c r="BQ498" s="275"/>
      <c r="BR498" s="275"/>
      <c r="BS498" s="275"/>
      <c r="BT498" s="463"/>
      <c r="BU498" s="463"/>
      <c r="BV498" s="463"/>
      <c r="BW498" s="463"/>
      <c r="BX498" s="463"/>
      <c r="BY498" s="463"/>
      <c r="BZ498" s="463"/>
      <c r="CA498" s="463"/>
      <c r="CB498" s="463"/>
      <c r="CC498" s="463"/>
      <c r="CD498" s="463"/>
      <c r="CE498" s="463"/>
      <c r="CF498" s="463"/>
      <c r="CG498" s="275"/>
      <c r="CH498" s="275"/>
      <c r="CI498" s="275"/>
      <c r="CJ498" s="275"/>
      <c r="CK498" s="275"/>
      <c r="CL498" s="275"/>
      <c r="CM498" s="275"/>
      <c r="CN498" s="275"/>
    </row>
    <row r="499" spans="4:92" ht="14.25" customHeight="1" x14ac:dyDescent="0.35">
      <c r="D499" s="256"/>
      <c r="E499" s="256"/>
      <c r="F499" s="256"/>
      <c r="G499" s="256"/>
      <c r="H499" s="256"/>
      <c r="I499" s="256"/>
      <c r="J499" s="256"/>
      <c r="K499" s="256"/>
      <c r="L499" s="229"/>
      <c r="M499" s="229"/>
      <c r="N499" s="229"/>
      <c r="O499" s="229"/>
      <c r="P499" s="229"/>
      <c r="Q499" s="229"/>
      <c r="R499" s="229"/>
      <c r="S499" s="229"/>
      <c r="T499" s="229"/>
      <c r="U499" s="229"/>
      <c r="V499" s="229"/>
      <c r="W499" s="229"/>
      <c r="X499" s="229"/>
      <c r="Y499" s="229"/>
      <c r="Z499" s="229"/>
      <c r="AA499" s="229"/>
      <c r="AB499" s="229"/>
      <c r="AC499" s="229"/>
      <c r="AD499" s="229"/>
      <c r="AE499" s="229"/>
      <c r="AF499" s="229"/>
      <c r="AG499" s="229"/>
      <c r="AH499" s="229"/>
      <c r="AI499" s="229"/>
      <c r="AJ499" s="229"/>
      <c r="AK499" s="229"/>
      <c r="AL499" s="229"/>
      <c r="AM499" s="229"/>
      <c r="AN499" s="229"/>
      <c r="AO499" s="229"/>
      <c r="AP499" s="229"/>
      <c r="AQ499" s="229"/>
      <c r="AR499" s="229"/>
      <c r="AS499" s="229"/>
      <c r="AT499" s="229"/>
      <c r="AV499" s="598" t="s">
        <v>316</v>
      </c>
      <c r="AW499" s="598"/>
      <c r="AX499" s="598"/>
      <c r="AY499" s="598"/>
      <c r="AZ499" s="598"/>
      <c r="BA499" s="598"/>
      <c r="BB499" s="598"/>
      <c r="BC499" s="598"/>
      <c r="BD499" s="598"/>
      <c r="BE499" s="598"/>
      <c r="BF499" s="598"/>
      <c r="BG499" s="598"/>
      <c r="BH499" s="598"/>
      <c r="BI499" s="598"/>
      <c r="BJ499" s="598"/>
      <c r="BK499" s="598"/>
      <c r="BL499" s="598"/>
      <c r="BM499" s="598"/>
      <c r="BN499" s="598"/>
      <c r="BO499" s="598"/>
      <c r="BP499" s="598"/>
      <c r="BQ499" s="598"/>
      <c r="BR499" s="598"/>
      <c r="BS499" s="598"/>
      <c r="BT499" s="598">
        <v>0</v>
      </c>
      <c r="BU499" s="598"/>
      <c r="BV499" s="598"/>
      <c r="BW499" s="598"/>
      <c r="BX499" s="598"/>
      <c r="BY499" s="598"/>
      <c r="BZ499" s="598"/>
      <c r="CA499" s="598"/>
      <c r="CB499" s="598"/>
      <c r="CC499" s="598"/>
      <c r="CD499" s="598"/>
      <c r="CE499" s="598"/>
      <c r="CF499" s="598"/>
      <c r="CG499" s="257">
        <f>BT499/$BT$503</f>
        <v>0</v>
      </c>
      <c r="CH499" s="257"/>
      <c r="CI499" s="257"/>
      <c r="CJ499" s="257"/>
      <c r="CK499" s="257"/>
      <c r="CL499" s="257"/>
      <c r="CM499" s="257"/>
      <c r="CN499" s="257"/>
    </row>
    <row r="500" spans="4:92" ht="14.25" customHeight="1" x14ac:dyDescent="0.35">
      <c r="D500" s="383" t="s">
        <v>120</v>
      </c>
      <c r="E500" s="383"/>
      <c r="F500" s="383"/>
      <c r="G500" s="383"/>
      <c r="H500" s="383"/>
      <c r="I500" s="383"/>
      <c r="J500" s="383"/>
      <c r="K500" s="383"/>
      <c r="L500" s="253">
        <v>0</v>
      </c>
      <c r="M500" s="253"/>
      <c r="N500" s="253"/>
      <c r="O500" s="253"/>
      <c r="P500" s="253"/>
      <c r="Q500" s="253"/>
      <c r="R500" s="253"/>
      <c r="S500" s="253"/>
      <c r="T500" s="253"/>
      <c r="U500" s="253"/>
      <c r="V500" s="215">
        <v>0</v>
      </c>
      <c r="W500" s="215"/>
      <c r="X500" s="215"/>
      <c r="Y500" s="215"/>
      <c r="Z500" s="215"/>
      <c r="AA500" s="215"/>
      <c r="AB500" s="215"/>
      <c r="AC500" s="215"/>
      <c r="AD500" s="215"/>
      <c r="AE500" s="215">
        <v>0</v>
      </c>
      <c r="AF500" s="215"/>
      <c r="AG500" s="215"/>
      <c r="AH500" s="215"/>
      <c r="AI500" s="215"/>
      <c r="AJ500" s="215"/>
      <c r="AK500" s="215"/>
      <c r="AL500" s="215"/>
      <c r="AM500" s="253">
        <v>0</v>
      </c>
      <c r="AN500" s="253"/>
      <c r="AO500" s="253"/>
      <c r="AP500" s="253"/>
      <c r="AQ500" s="253"/>
      <c r="AR500" s="253"/>
      <c r="AS500" s="253"/>
      <c r="AT500" s="253"/>
      <c r="AV500" s="598" t="s">
        <v>317</v>
      </c>
      <c r="AW500" s="598"/>
      <c r="AX500" s="598"/>
      <c r="AY500" s="598"/>
      <c r="AZ500" s="598"/>
      <c r="BA500" s="598"/>
      <c r="BB500" s="598"/>
      <c r="BC500" s="598"/>
      <c r="BD500" s="598"/>
      <c r="BE500" s="598"/>
      <c r="BF500" s="598"/>
      <c r="BG500" s="598"/>
      <c r="BH500" s="598"/>
      <c r="BI500" s="598"/>
      <c r="BJ500" s="598"/>
      <c r="BK500" s="598"/>
      <c r="BL500" s="598"/>
      <c r="BM500" s="598"/>
      <c r="BN500" s="598"/>
      <c r="BO500" s="598"/>
      <c r="BP500" s="598"/>
      <c r="BQ500" s="598"/>
      <c r="BR500" s="598"/>
      <c r="BS500" s="598"/>
      <c r="BT500" s="598">
        <v>1</v>
      </c>
      <c r="BU500" s="598"/>
      <c r="BV500" s="598"/>
      <c r="BW500" s="598"/>
      <c r="BX500" s="598"/>
      <c r="BY500" s="598"/>
      <c r="BZ500" s="598"/>
      <c r="CA500" s="598"/>
      <c r="CB500" s="598"/>
      <c r="CC500" s="598"/>
      <c r="CD500" s="598"/>
      <c r="CE500" s="598"/>
      <c r="CF500" s="598"/>
      <c r="CG500" s="257">
        <f t="shared" ref="CG500:CG502" si="27">BT500/$BT$503</f>
        <v>3.7037037037037035E-2</v>
      </c>
      <c r="CH500" s="257"/>
      <c r="CI500" s="257"/>
      <c r="CJ500" s="257"/>
      <c r="CK500" s="257"/>
      <c r="CL500" s="257"/>
      <c r="CM500" s="257"/>
      <c r="CN500" s="257"/>
    </row>
    <row r="501" spans="4:92" ht="14.25" customHeight="1" x14ac:dyDescent="0.35">
      <c r="D501" s="383" t="s">
        <v>108</v>
      </c>
      <c r="E501" s="383"/>
      <c r="F501" s="383"/>
      <c r="G501" s="383"/>
      <c r="H501" s="383"/>
      <c r="I501" s="383"/>
      <c r="J501" s="383"/>
      <c r="K501" s="383"/>
      <c r="L501" s="253">
        <v>0</v>
      </c>
      <c r="M501" s="253"/>
      <c r="N501" s="253"/>
      <c r="O501" s="253"/>
      <c r="P501" s="253"/>
      <c r="Q501" s="253"/>
      <c r="R501" s="253"/>
      <c r="S501" s="253"/>
      <c r="T501" s="253"/>
      <c r="U501" s="253"/>
      <c r="V501" s="215">
        <v>0</v>
      </c>
      <c r="W501" s="215"/>
      <c r="X501" s="215"/>
      <c r="Y501" s="215"/>
      <c r="Z501" s="215"/>
      <c r="AA501" s="215"/>
      <c r="AB501" s="215"/>
      <c r="AC501" s="215"/>
      <c r="AD501" s="215"/>
      <c r="AE501" s="215">
        <v>0</v>
      </c>
      <c r="AF501" s="215"/>
      <c r="AG501" s="215"/>
      <c r="AH501" s="215"/>
      <c r="AI501" s="215"/>
      <c r="AJ501" s="215"/>
      <c r="AK501" s="215"/>
      <c r="AL501" s="215"/>
      <c r="AM501" s="253">
        <v>0</v>
      </c>
      <c r="AN501" s="253"/>
      <c r="AO501" s="253"/>
      <c r="AP501" s="253"/>
      <c r="AQ501" s="253"/>
      <c r="AR501" s="253"/>
      <c r="AS501" s="253"/>
      <c r="AT501" s="253"/>
      <c r="AV501" s="598" t="s">
        <v>853</v>
      </c>
      <c r="AW501" s="598"/>
      <c r="AX501" s="598"/>
      <c r="AY501" s="598"/>
      <c r="AZ501" s="598"/>
      <c r="BA501" s="598"/>
      <c r="BB501" s="598"/>
      <c r="BC501" s="598"/>
      <c r="BD501" s="598"/>
      <c r="BE501" s="598"/>
      <c r="BF501" s="598"/>
      <c r="BG501" s="598"/>
      <c r="BH501" s="598"/>
      <c r="BI501" s="598"/>
      <c r="BJ501" s="598"/>
      <c r="BK501" s="598"/>
      <c r="BL501" s="598"/>
      <c r="BM501" s="598"/>
      <c r="BN501" s="598"/>
      <c r="BO501" s="598"/>
      <c r="BP501" s="598"/>
      <c r="BQ501" s="598"/>
      <c r="BR501" s="598"/>
      <c r="BS501" s="598"/>
      <c r="BT501" s="598">
        <v>9</v>
      </c>
      <c r="BU501" s="598"/>
      <c r="BV501" s="598"/>
      <c r="BW501" s="598"/>
      <c r="BX501" s="598"/>
      <c r="BY501" s="598"/>
      <c r="BZ501" s="598"/>
      <c r="CA501" s="598"/>
      <c r="CB501" s="598"/>
      <c r="CC501" s="598"/>
      <c r="CD501" s="598"/>
      <c r="CE501" s="598"/>
      <c r="CF501" s="598"/>
      <c r="CG501" s="257">
        <f t="shared" si="27"/>
        <v>0.33333333333333331</v>
      </c>
      <c r="CH501" s="257"/>
      <c r="CI501" s="257"/>
      <c r="CJ501" s="257"/>
      <c r="CK501" s="257"/>
      <c r="CL501" s="257"/>
      <c r="CM501" s="257"/>
      <c r="CN501" s="257"/>
    </row>
    <row r="502" spans="4:92" ht="14.25" customHeight="1" x14ac:dyDescent="0.35">
      <c r="D502" s="383" t="s">
        <v>218</v>
      </c>
      <c r="E502" s="383"/>
      <c r="F502" s="383"/>
      <c r="G502" s="383"/>
      <c r="H502" s="383"/>
      <c r="I502" s="383"/>
      <c r="J502" s="383"/>
      <c r="K502" s="383"/>
      <c r="L502" s="253">
        <v>0</v>
      </c>
      <c r="M502" s="253"/>
      <c r="N502" s="253"/>
      <c r="O502" s="253"/>
      <c r="P502" s="253"/>
      <c r="Q502" s="253"/>
      <c r="R502" s="253"/>
      <c r="S502" s="253"/>
      <c r="T502" s="253"/>
      <c r="U502" s="253"/>
      <c r="V502" s="215">
        <v>0</v>
      </c>
      <c r="W502" s="215"/>
      <c r="X502" s="215"/>
      <c r="Y502" s="215"/>
      <c r="Z502" s="215"/>
      <c r="AA502" s="215"/>
      <c r="AB502" s="215"/>
      <c r="AC502" s="215"/>
      <c r="AD502" s="215"/>
      <c r="AE502" s="215">
        <v>0</v>
      </c>
      <c r="AF502" s="215"/>
      <c r="AG502" s="215"/>
      <c r="AH502" s="215"/>
      <c r="AI502" s="215"/>
      <c r="AJ502" s="215"/>
      <c r="AK502" s="215"/>
      <c r="AL502" s="215"/>
      <c r="AM502" s="253">
        <v>0</v>
      </c>
      <c r="AN502" s="253"/>
      <c r="AO502" s="253"/>
      <c r="AP502" s="253"/>
      <c r="AQ502" s="253"/>
      <c r="AR502" s="253"/>
      <c r="AS502" s="253"/>
      <c r="AT502" s="253"/>
      <c r="AV502" s="598" t="s">
        <v>854</v>
      </c>
      <c r="AW502" s="598"/>
      <c r="AX502" s="598"/>
      <c r="AY502" s="598"/>
      <c r="AZ502" s="598"/>
      <c r="BA502" s="598"/>
      <c r="BB502" s="598"/>
      <c r="BC502" s="598"/>
      <c r="BD502" s="598"/>
      <c r="BE502" s="598"/>
      <c r="BF502" s="598"/>
      <c r="BG502" s="598"/>
      <c r="BH502" s="598"/>
      <c r="BI502" s="598"/>
      <c r="BJ502" s="598"/>
      <c r="BK502" s="598"/>
      <c r="BL502" s="598"/>
      <c r="BM502" s="598"/>
      <c r="BN502" s="598"/>
      <c r="BO502" s="598"/>
      <c r="BP502" s="598"/>
      <c r="BQ502" s="598"/>
      <c r="BR502" s="598"/>
      <c r="BS502" s="598"/>
      <c r="BT502" s="598">
        <v>17</v>
      </c>
      <c r="BU502" s="598"/>
      <c r="BV502" s="598"/>
      <c r="BW502" s="598"/>
      <c r="BX502" s="598"/>
      <c r="BY502" s="598"/>
      <c r="BZ502" s="598"/>
      <c r="CA502" s="598"/>
      <c r="CB502" s="598"/>
      <c r="CC502" s="598"/>
      <c r="CD502" s="598"/>
      <c r="CE502" s="598"/>
      <c r="CF502" s="598"/>
      <c r="CG502" s="257">
        <f t="shared" si="27"/>
        <v>0.62962962962962965</v>
      </c>
      <c r="CH502" s="257"/>
      <c r="CI502" s="257"/>
      <c r="CJ502" s="257"/>
      <c r="CK502" s="257"/>
      <c r="CL502" s="257"/>
      <c r="CM502" s="257"/>
      <c r="CN502" s="257"/>
    </row>
    <row r="503" spans="4:92" ht="14.25" customHeight="1" x14ac:dyDescent="0.35">
      <c r="D503" s="383" t="s">
        <v>706</v>
      </c>
      <c r="E503" s="383"/>
      <c r="F503" s="383"/>
      <c r="G503" s="383"/>
      <c r="H503" s="383"/>
      <c r="I503" s="383"/>
      <c r="J503" s="383"/>
      <c r="K503" s="383"/>
      <c r="L503" s="253">
        <v>0</v>
      </c>
      <c r="M503" s="253"/>
      <c r="N503" s="253"/>
      <c r="O503" s="253"/>
      <c r="P503" s="253"/>
      <c r="Q503" s="253"/>
      <c r="R503" s="253"/>
      <c r="S503" s="253"/>
      <c r="T503" s="253"/>
      <c r="U503" s="253"/>
      <c r="V503" s="215">
        <v>0</v>
      </c>
      <c r="W503" s="215"/>
      <c r="X503" s="215"/>
      <c r="Y503" s="215"/>
      <c r="Z503" s="215"/>
      <c r="AA503" s="215"/>
      <c r="AB503" s="215"/>
      <c r="AC503" s="215"/>
      <c r="AD503" s="215"/>
      <c r="AE503" s="215">
        <v>0</v>
      </c>
      <c r="AF503" s="215"/>
      <c r="AG503" s="215"/>
      <c r="AH503" s="215"/>
      <c r="AI503" s="215"/>
      <c r="AJ503" s="215"/>
      <c r="AK503" s="215"/>
      <c r="AL503" s="215"/>
      <c r="AM503" s="253">
        <v>0</v>
      </c>
      <c r="AN503" s="253"/>
      <c r="AO503" s="253"/>
      <c r="AP503" s="253"/>
      <c r="AQ503" s="253"/>
      <c r="AR503" s="253"/>
      <c r="AS503" s="253"/>
      <c r="AT503" s="253"/>
      <c r="AV503" s="599" t="s">
        <v>999</v>
      </c>
      <c r="AW503" s="599"/>
      <c r="AX503" s="599"/>
      <c r="AY503" s="599"/>
      <c r="AZ503" s="599"/>
      <c r="BA503" s="599"/>
      <c r="BB503" s="599"/>
      <c r="BC503" s="599"/>
      <c r="BD503" s="599"/>
      <c r="BE503" s="599"/>
      <c r="BF503" s="599"/>
      <c r="BG503" s="599"/>
      <c r="BH503" s="599"/>
      <c r="BI503" s="599"/>
      <c r="BJ503" s="599"/>
      <c r="BK503" s="599"/>
      <c r="BL503" s="599"/>
      <c r="BM503" s="599"/>
      <c r="BN503" s="599"/>
      <c r="BO503" s="599"/>
      <c r="BP503" s="599"/>
      <c r="BQ503" s="599"/>
      <c r="BR503" s="599"/>
      <c r="BS503" s="599"/>
      <c r="BT503" s="599">
        <f>SUM(BT499:CF502)</f>
        <v>27</v>
      </c>
      <c r="BU503" s="599"/>
      <c r="BV503" s="599"/>
      <c r="BW503" s="599"/>
      <c r="BX503" s="599"/>
      <c r="BY503" s="599"/>
      <c r="BZ503" s="599"/>
      <c r="CA503" s="599"/>
      <c r="CB503" s="599"/>
      <c r="CC503" s="599"/>
      <c r="CD503" s="599"/>
      <c r="CE503" s="599"/>
      <c r="CF503" s="599"/>
      <c r="CG503" s="599">
        <v>100</v>
      </c>
      <c r="CH503" s="599"/>
      <c r="CI503" s="599"/>
      <c r="CJ503" s="599"/>
      <c r="CK503" s="599"/>
      <c r="CL503" s="599"/>
      <c r="CM503" s="599"/>
      <c r="CN503" s="599"/>
    </row>
    <row r="504" spans="4:92" ht="14.25" customHeight="1" x14ac:dyDescent="0.35">
      <c r="D504" s="315" t="s">
        <v>997</v>
      </c>
      <c r="E504" s="315"/>
      <c r="F504" s="315"/>
      <c r="G504" s="315"/>
      <c r="H504" s="315"/>
      <c r="I504" s="315"/>
      <c r="J504" s="315"/>
      <c r="K504" s="315"/>
      <c r="L504" s="315"/>
      <c r="M504" s="315"/>
      <c r="N504" s="315"/>
      <c r="O504" s="315"/>
      <c r="P504" s="315"/>
      <c r="Q504" s="315"/>
      <c r="R504" s="315"/>
      <c r="S504" s="315"/>
      <c r="T504" s="315"/>
      <c r="U504" s="315"/>
      <c r="V504" s="315"/>
      <c r="W504" s="315"/>
      <c r="X504" s="315"/>
      <c r="Y504" s="315"/>
      <c r="Z504" s="315"/>
      <c r="AA504" s="315"/>
      <c r="AB504" s="315"/>
      <c r="AC504" s="315"/>
      <c r="AD504" s="315"/>
      <c r="AE504" s="315"/>
      <c r="AF504" s="315"/>
      <c r="AG504" s="315"/>
      <c r="AH504" s="315"/>
      <c r="AI504" s="315"/>
      <c r="AJ504" s="315"/>
      <c r="AK504" s="315"/>
      <c r="AL504" s="315"/>
      <c r="AM504" s="315"/>
      <c r="AN504" s="315"/>
      <c r="AO504" s="315"/>
      <c r="AP504" s="315"/>
      <c r="AQ504" s="315"/>
      <c r="AR504" s="315"/>
      <c r="AS504" s="315"/>
      <c r="AT504" s="315"/>
      <c r="AV504" s="315" t="s">
        <v>998</v>
      </c>
      <c r="AW504" s="315"/>
      <c r="AX504" s="315"/>
      <c r="AY504" s="315"/>
      <c r="AZ504" s="315"/>
      <c r="BA504" s="315"/>
      <c r="BB504" s="315"/>
      <c r="BC504" s="315"/>
      <c r="BD504" s="315"/>
      <c r="BE504" s="315"/>
      <c r="BF504" s="315"/>
      <c r="BG504" s="315"/>
      <c r="BH504" s="315"/>
      <c r="BI504" s="315"/>
      <c r="BJ504" s="315"/>
      <c r="BK504" s="315"/>
      <c r="BL504" s="315"/>
      <c r="BM504" s="315"/>
      <c r="BN504" s="315"/>
      <c r="BO504" s="315"/>
      <c r="BP504" s="315"/>
      <c r="BQ504" s="315"/>
      <c r="BR504" s="315"/>
      <c r="BS504" s="315"/>
      <c r="BT504" s="315"/>
      <c r="BU504" s="315"/>
      <c r="BV504" s="315"/>
      <c r="BW504" s="315"/>
      <c r="BX504" s="315"/>
      <c r="BY504" s="315"/>
      <c r="BZ504" s="315"/>
      <c r="CA504" s="315"/>
      <c r="CB504" s="315"/>
      <c r="CC504" s="315"/>
      <c r="CD504" s="315"/>
      <c r="CE504" s="315"/>
      <c r="CF504" s="315"/>
      <c r="CG504" s="315"/>
      <c r="CH504" s="315"/>
      <c r="CI504" s="315"/>
      <c r="CJ504" s="315"/>
      <c r="CK504" s="315"/>
      <c r="CL504" s="315"/>
      <c r="CM504" s="315"/>
      <c r="CN504" s="315"/>
    </row>
    <row r="505" spans="4:92" ht="14.25" customHeight="1" x14ac:dyDescent="0.35"/>
    <row r="506" spans="4:92" ht="14.25" customHeight="1" x14ac:dyDescent="0.35">
      <c r="D506" s="255" t="s">
        <v>707</v>
      </c>
      <c r="E506" s="255"/>
      <c r="F506" s="255"/>
      <c r="G506" s="255"/>
      <c r="H506" s="255"/>
      <c r="I506" s="255"/>
      <c r="J506" s="255"/>
      <c r="K506" s="255"/>
      <c r="L506" s="255"/>
      <c r="M506" s="255"/>
      <c r="N506" s="255"/>
      <c r="O506" s="255"/>
      <c r="P506" s="255"/>
      <c r="Q506" s="255"/>
      <c r="R506" s="255"/>
      <c r="S506" s="255"/>
      <c r="T506" s="255"/>
      <c r="U506" s="255"/>
      <c r="V506" s="255"/>
      <c r="W506" s="255"/>
      <c r="X506" s="255"/>
      <c r="Y506" s="255"/>
      <c r="Z506" s="255"/>
      <c r="AA506" s="255"/>
      <c r="AB506" s="255"/>
      <c r="AC506" s="255"/>
      <c r="AD506" s="255"/>
      <c r="AE506" s="255"/>
      <c r="AF506" s="255"/>
      <c r="AG506" s="255"/>
      <c r="AH506" s="255"/>
      <c r="AI506" s="255"/>
      <c r="AJ506" s="255"/>
      <c r="AK506" s="255"/>
      <c r="AL506" s="255"/>
      <c r="AM506" s="255"/>
      <c r="AN506" s="255"/>
      <c r="AO506" s="255"/>
      <c r="AP506" s="255"/>
      <c r="AQ506" s="255"/>
      <c r="AR506" s="255"/>
      <c r="AS506" s="255"/>
      <c r="AT506" s="255"/>
      <c r="AV506" s="219" t="s">
        <v>708</v>
      </c>
      <c r="AW506" s="219"/>
      <c r="AX506" s="219"/>
      <c r="AY506" s="219"/>
      <c r="AZ506" s="219"/>
      <c r="BA506" s="219"/>
      <c r="BB506" s="219"/>
      <c r="BC506" s="219"/>
      <c r="BD506" s="219"/>
      <c r="BE506" s="219"/>
      <c r="BF506" s="219"/>
      <c r="BG506" s="219"/>
      <c r="BH506" s="219"/>
      <c r="BI506" s="219"/>
      <c r="BJ506" s="219"/>
      <c r="BK506" s="219"/>
      <c r="BL506" s="219"/>
      <c r="BM506" s="219"/>
      <c r="BN506" s="219"/>
      <c r="BO506" s="219"/>
      <c r="BP506" s="219"/>
      <c r="BQ506" s="219"/>
      <c r="BR506" s="219"/>
      <c r="BS506" s="219"/>
      <c r="BT506" s="219"/>
      <c r="BU506" s="219"/>
      <c r="BV506" s="219"/>
      <c r="BW506" s="219"/>
      <c r="BX506" s="219"/>
      <c r="BY506" s="219"/>
      <c r="BZ506" s="219"/>
      <c r="CA506" s="219"/>
      <c r="CB506" s="219"/>
      <c r="CC506" s="219"/>
      <c r="CD506" s="219"/>
      <c r="CE506" s="219"/>
      <c r="CF506" s="219"/>
      <c r="CG506" s="219"/>
      <c r="CH506" s="219"/>
      <c r="CI506" s="219"/>
      <c r="CJ506" s="219"/>
      <c r="CK506" s="219"/>
      <c r="CL506" s="219"/>
      <c r="CM506" s="219"/>
      <c r="CN506" s="219"/>
    </row>
    <row r="507" spans="4:92" ht="14.25" customHeight="1" x14ac:dyDescent="0.35">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297"/>
      <c r="AF507" s="297"/>
      <c r="AG507" s="297"/>
      <c r="AH507" s="297"/>
      <c r="AI507" s="297"/>
      <c r="AJ507" s="297"/>
      <c r="AK507" s="297"/>
      <c r="AL507" s="297"/>
      <c r="AM507" s="297"/>
      <c r="AN507" s="297"/>
      <c r="AO507" s="297"/>
      <c r="AP507" s="297"/>
      <c r="AQ507" s="297"/>
      <c r="AR507" s="297"/>
      <c r="AS507" s="297"/>
      <c r="AT507" s="297"/>
      <c r="AV507" s="219"/>
      <c r="AW507" s="219"/>
      <c r="AX507" s="219"/>
      <c r="AY507" s="219"/>
      <c r="AZ507" s="219"/>
      <c r="BA507" s="219"/>
      <c r="BB507" s="219"/>
      <c r="BC507" s="219"/>
      <c r="BD507" s="219"/>
      <c r="BE507" s="219"/>
      <c r="BF507" s="219"/>
      <c r="BG507" s="219"/>
      <c r="BH507" s="219"/>
      <c r="BI507" s="219"/>
      <c r="BJ507" s="219"/>
      <c r="BK507" s="219"/>
      <c r="BL507" s="219"/>
      <c r="BM507" s="219"/>
      <c r="BN507" s="219"/>
      <c r="BO507" s="219"/>
      <c r="BP507" s="219"/>
      <c r="BQ507" s="219"/>
      <c r="BR507" s="219"/>
      <c r="BS507" s="219"/>
      <c r="BT507" s="219"/>
      <c r="BU507" s="219"/>
      <c r="BV507" s="219"/>
      <c r="BW507" s="219"/>
      <c r="BX507" s="219"/>
      <c r="BY507" s="219"/>
      <c r="BZ507" s="219"/>
      <c r="CA507" s="219"/>
      <c r="CB507" s="219"/>
      <c r="CC507" s="219"/>
      <c r="CD507" s="219"/>
      <c r="CE507" s="219"/>
      <c r="CF507" s="219"/>
      <c r="CG507" s="219"/>
      <c r="CH507" s="219"/>
      <c r="CI507" s="219"/>
      <c r="CJ507" s="219"/>
      <c r="CK507" s="219"/>
      <c r="CL507" s="219"/>
      <c r="CM507" s="219"/>
      <c r="CN507" s="219"/>
    </row>
    <row r="508" spans="4:92" ht="14.25" customHeight="1" x14ac:dyDescent="0.35">
      <c r="D508" s="246" t="s">
        <v>313</v>
      </c>
      <c r="E508" s="247"/>
      <c r="F508" s="247"/>
      <c r="G508" s="247"/>
      <c r="H508" s="247"/>
      <c r="I508" s="247"/>
      <c r="J508" s="247"/>
      <c r="K508" s="247"/>
      <c r="L508" s="247"/>
      <c r="M508" s="247"/>
      <c r="N508" s="247"/>
      <c r="O508" s="247"/>
      <c r="P508" s="247"/>
      <c r="Q508" s="247"/>
      <c r="R508" s="247"/>
      <c r="S508" s="247"/>
      <c r="T508" s="247"/>
      <c r="U508" s="247"/>
      <c r="V508" s="247"/>
      <c r="W508" s="247"/>
      <c r="X508" s="247"/>
      <c r="Y508" s="247"/>
      <c r="Z508" s="247"/>
      <c r="AA508" s="247"/>
      <c r="AB508" s="247"/>
      <c r="AC508" s="247"/>
      <c r="AD508" s="247"/>
      <c r="AE508" s="247"/>
      <c r="AF508" s="248"/>
      <c r="AG508" s="229" t="s">
        <v>314</v>
      </c>
      <c r="AH508" s="229"/>
      <c r="AI508" s="229"/>
      <c r="AJ508" s="229"/>
      <c r="AK508" s="229"/>
      <c r="AL508" s="229"/>
      <c r="AM508" s="229"/>
      <c r="AN508" s="229"/>
      <c r="AO508" s="229"/>
      <c r="AP508" s="229"/>
      <c r="AQ508" s="229"/>
      <c r="AR508" s="229"/>
      <c r="AS508" s="229"/>
      <c r="AT508" s="229"/>
      <c r="AV508" s="229" t="s">
        <v>313</v>
      </c>
      <c r="AW508" s="229"/>
      <c r="AX508" s="229"/>
      <c r="AY508" s="229"/>
      <c r="AZ508" s="229"/>
      <c r="BA508" s="229"/>
      <c r="BB508" s="229"/>
      <c r="BC508" s="229"/>
      <c r="BD508" s="229"/>
      <c r="BE508" s="229"/>
      <c r="BF508" s="229"/>
      <c r="BG508" s="229"/>
      <c r="BH508" s="229"/>
      <c r="BI508" s="229"/>
      <c r="BJ508" s="229"/>
      <c r="BK508" s="229"/>
      <c r="BL508" s="229"/>
      <c r="BM508" s="229"/>
      <c r="BN508" s="229"/>
      <c r="BO508" s="229"/>
      <c r="BP508" s="229"/>
      <c r="BQ508" s="229"/>
      <c r="BR508" s="229"/>
      <c r="BS508" s="229"/>
      <c r="BT508" s="229"/>
      <c r="BU508" s="229"/>
      <c r="BV508" s="229"/>
      <c r="BW508" s="229"/>
      <c r="BX508" s="229"/>
      <c r="BY508" s="229"/>
      <c r="BZ508" s="229"/>
      <c r="CA508" s="229"/>
      <c r="CB508" s="229"/>
      <c r="CC508" s="229"/>
      <c r="CD508" s="229" t="s">
        <v>314</v>
      </c>
      <c r="CE508" s="229"/>
      <c r="CF508" s="229"/>
      <c r="CG508" s="229"/>
      <c r="CH508" s="229"/>
      <c r="CI508" s="229"/>
      <c r="CJ508" s="229"/>
      <c r="CK508" s="229"/>
      <c r="CL508" s="229"/>
      <c r="CM508" s="229"/>
      <c r="CN508" s="229"/>
    </row>
    <row r="509" spans="4:92" ht="14.25" customHeight="1" x14ac:dyDescent="0.35">
      <c r="D509" s="249"/>
      <c r="E509" s="250"/>
      <c r="F509" s="250"/>
      <c r="G509" s="250"/>
      <c r="H509" s="250"/>
      <c r="I509" s="250"/>
      <c r="J509" s="250"/>
      <c r="K509" s="250"/>
      <c r="L509" s="250"/>
      <c r="M509" s="250"/>
      <c r="N509" s="250"/>
      <c r="O509" s="250"/>
      <c r="P509" s="250"/>
      <c r="Q509" s="250"/>
      <c r="R509" s="250"/>
      <c r="S509" s="250"/>
      <c r="T509" s="250"/>
      <c r="U509" s="250"/>
      <c r="V509" s="250"/>
      <c r="W509" s="250"/>
      <c r="X509" s="250"/>
      <c r="Y509" s="250"/>
      <c r="Z509" s="250"/>
      <c r="AA509" s="250"/>
      <c r="AB509" s="250"/>
      <c r="AC509" s="250"/>
      <c r="AD509" s="250"/>
      <c r="AE509" s="250"/>
      <c r="AF509" s="251"/>
      <c r="AG509" s="229" t="s">
        <v>122</v>
      </c>
      <c r="AH509" s="229"/>
      <c r="AI509" s="229"/>
      <c r="AJ509" s="229"/>
      <c r="AK509" s="308" t="s">
        <v>709</v>
      </c>
      <c r="AL509" s="309"/>
      <c r="AM509" s="309"/>
      <c r="AN509" s="309"/>
      <c r="AO509" s="229" t="s">
        <v>710</v>
      </c>
      <c r="AP509" s="229"/>
      <c r="AQ509" s="229"/>
      <c r="AR509" s="308" t="s">
        <v>112</v>
      </c>
      <c r="AS509" s="309"/>
      <c r="AT509" s="228"/>
      <c r="AV509" s="229"/>
      <c r="AW509" s="229"/>
      <c r="AX509" s="229"/>
      <c r="AY509" s="229"/>
      <c r="AZ509" s="229"/>
      <c r="BA509" s="229"/>
      <c r="BB509" s="229"/>
      <c r="BC509" s="229"/>
      <c r="BD509" s="229"/>
      <c r="BE509" s="229"/>
      <c r="BF509" s="229"/>
      <c r="BG509" s="229"/>
      <c r="BH509" s="229"/>
      <c r="BI509" s="229"/>
      <c r="BJ509" s="229"/>
      <c r="BK509" s="229"/>
      <c r="BL509" s="229"/>
      <c r="BM509" s="229"/>
      <c r="BN509" s="229"/>
      <c r="BO509" s="229"/>
      <c r="BP509" s="229"/>
      <c r="BQ509" s="229"/>
      <c r="BR509" s="229"/>
      <c r="BS509" s="229"/>
      <c r="BT509" s="229"/>
      <c r="BU509" s="229"/>
      <c r="BV509" s="229"/>
      <c r="BW509" s="229"/>
      <c r="BX509" s="229"/>
      <c r="BY509" s="229"/>
      <c r="BZ509" s="229"/>
      <c r="CA509" s="229"/>
      <c r="CB509" s="229"/>
      <c r="CC509" s="229"/>
      <c r="CD509" s="229"/>
      <c r="CE509" s="229"/>
      <c r="CF509" s="229"/>
      <c r="CG509" s="229"/>
      <c r="CH509" s="229"/>
      <c r="CI509" s="229"/>
      <c r="CJ509" s="229"/>
      <c r="CK509" s="229"/>
      <c r="CL509" s="229"/>
      <c r="CM509" s="229"/>
      <c r="CN509" s="229"/>
    </row>
    <row r="510" spans="4:92" ht="14.25" customHeight="1" x14ac:dyDescent="0.35">
      <c r="D510" s="604" t="s">
        <v>711</v>
      </c>
      <c r="E510" s="605"/>
      <c r="F510" s="605"/>
      <c r="G510" s="605"/>
      <c r="H510" s="605"/>
      <c r="I510" s="605"/>
      <c r="J510" s="605"/>
      <c r="K510" s="605"/>
      <c r="L510" s="605"/>
      <c r="M510" s="605"/>
      <c r="N510" s="605"/>
      <c r="O510" s="605"/>
      <c r="P510" s="605"/>
      <c r="Q510" s="605"/>
      <c r="R510" s="605"/>
      <c r="S510" s="605"/>
      <c r="T510" s="605"/>
      <c r="U510" s="605"/>
      <c r="V510" s="605"/>
      <c r="W510" s="605"/>
      <c r="X510" s="605"/>
      <c r="Y510" s="605"/>
      <c r="Z510" s="605"/>
      <c r="AA510" s="605"/>
      <c r="AB510" s="605"/>
      <c r="AC510" s="605"/>
      <c r="AD510" s="605"/>
      <c r="AE510" s="605"/>
      <c r="AF510" s="606"/>
      <c r="AG510" s="253">
        <v>0</v>
      </c>
      <c r="AH510" s="253"/>
      <c r="AI510" s="253"/>
      <c r="AJ510" s="253"/>
      <c r="AK510" s="253">
        <v>0</v>
      </c>
      <c r="AL510" s="253"/>
      <c r="AM510" s="253"/>
      <c r="AN510" s="253"/>
      <c r="AO510" s="253">
        <v>0</v>
      </c>
      <c r="AP510" s="253"/>
      <c r="AQ510" s="253"/>
      <c r="AR510" s="253">
        <v>0</v>
      </c>
      <c r="AS510" s="253"/>
      <c r="AT510" s="253"/>
      <c r="AV510" s="215" t="s">
        <v>712</v>
      </c>
      <c r="AW510" s="215"/>
      <c r="AX510" s="215"/>
      <c r="AY510" s="215"/>
      <c r="AZ510" s="215"/>
      <c r="BA510" s="215"/>
      <c r="BB510" s="215"/>
      <c r="BC510" s="215"/>
      <c r="BD510" s="215"/>
      <c r="BE510" s="215"/>
      <c r="BF510" s="215"/>
      <c r="BG510" s="215"/>
      <c r="BH510" s="215"/>
      <c r="BI510" s="215"/>
      <c r="BJ510" s="215"/>
      <c r="BK510" s="215"/>
      <c r="BL510" s="215"/>
      <c r="BM510" s="215"/>
      <c r="BN510" s="215"/>
      <c r="BO510" s="215"/>
      <c r="BP510" s="215"/>
      <c r="BQ510" s="215"/>
      <c r="BR510" s="215"/>
      <c r="BS510" s="215"/>
      <c r="BT510" s="215"/>
      <c r="BU510" s="215"/>
      <c r="BV510" s="215"/>
      <c r="BW510" s="215"/>
      <c r="BX510" s="215"/>
      <c r="BY510" s="215"/>
      <c r="BZ510" s="215"/>
      <c r="CA510" s="215"/>
      <c r="CB510" s="215"/>
      <c r="CC510" s="215"/>
      <c r="CD510" s="215">
        <v>0</v>
      </c>
      <c r="CE510" s="215"/>
      <c r="CF510" s="215"/>
      <c r="CG510" s="215"/>
      <c r="CH510" s="215"/>
      <c r="CI510" s="215"/>
      <c r="CJ510" s="215"/>
      <c r="CK510" s="215"/>
      <c r="CL510" s="215"/>
      <c r="CM510" s="215"/>
      <c r="CN510" s="215"/>
    </row>
    <row r="511" spans="4:92" ht="14.25" customHeight="1" x14ac:dyDescent="0.35">
      <c r="D511" s="473" t="s">
        <v>713</v>
      </c>
      <c r="E511" s="474"/>
      <c r="F511" s="474"/>
      <c r="G511" s="474"/>
      <c r="H511" s="474"/>
      <c r="I511" s="474"/>
      <c r="J511" s="474"/>
      <c r="K511" s="474"/>
      <c r="L511" s="474"/>
      <c r="M511" s="474"/>
      <c r="N511" s="474"/>
      <c r="O511" s="474"/>
      <c r="P511" s="474"/>
      <c r="Q511" s="474"/>
      <c r="R511" s="474"/>
      <c r="S511" s="474"/>
      <c r="T511" s="474"/>
      <c r="U511" s="474"/>
      <c r="V511" s="474"/>
      <c r="W511" s="474"/>
      <c r="X511" s="474"/>
      <c r="Y511" s="474"/>
      <c r="Z511" s="474"/>
      <c r="AA511" s="474"/>
      <c r="AB511" s="474"/>
      <c r="AC511" s="474"/>
      <c r="AD511" s="474"/>
      <c r="AE511" s="474"/>
      <c r="AF511" s="475"/>
      <c r="AG511" s="253">
        <v>0</v>
      </c>
      <c r="AH511" s="253"/>
      <c r="AI511" s="253"/>
      <c r="AJ511" s="253"/>
      <c r="AK511" s="253">
        <v>0</v>
      </c>
      <c r="AL511" s="253"/>
      <c r="AM511" s="253"/>
      <c r="AN511" s="253"/>
      <c r="AO511" s="253">
        <v>0</v>
      </c>
      <c r="AP511" s="253"/>
      <c r="AQ511" s="253"/>
      <c r="AR511" s="253">
        <v>0</v>
      </c>
      <c r="AS511" s="253"/>
      <c r="AT511" s="253"/>
      <c r="AV511" s="215" t="s">
        <v>714</v>
      </c>
      <c r="AW511" s="215"/>
      <c r="AX511" s="215"/>
      <c r="AY511" s="215"/>
      <c r="AZ511" s="215"/>
      <c r="BA511" s="215"/>
      <c r="BB511" s="215"/>
      <c r="BC511" s="215"/>
      <c r="BD511" s="215"/>
      <c r="BE511" s="215"/>
      <c r="BF511" s="215"/>
      <c r="BG511" s="215"/>
      <c r="BH511" s="215"/>
      <c r="BI511" s="215"/>
      <c r="BJ511" s="215"/>
      <c r="BK511" s="215"/>
      <c r="BL511" s="215"/>
      <c r="BM511" s="215"/>
      <c r="BN511" s="215"/>
      <c r="BO511" s="215"/>
      <c r="BP511" s="215"/>
      <c r="BQ511" s="215"/>
      <c r="BR511" s="215"/>
      <c r="BS511" s="215"/>
      <c r="BT511" s="215"/>
      <c r="BU511" s="215"/>
      <c r="BV511" s="215"/>
      <c r="BW511" s="215"/>
      <c r="BX511" s="215"/>
      <c r="BY511" s="215"/>
      <c r="BZ511" s="215"/>
      <c r="CA511" s="215"/>
      <c r="CB511" s="215"/>
      <c r="CC511" s="215"/>
      <c r="CD511" s="215">
        <v>14</v>
      </c>
      <c r="CE511" s="215"/>
      <c r="CF511" s="215"/>
      <c r="CG511" s="215"/>
      <c r="CH511" s="215"/>
      <c r="CI511" s="215"/>
      <c r="CJ511" s="215"/>
      <c r="CK511" s="215"/>
      <c r="CL511" s="215"/>
      <c r="CM511" s="215"/>
      <c r="CN511" s="215"/>
    </row>
    <row r="512" spans="4:92" ht="14.25" customHeight="1" x14ac:dyDescent="0.35">
      <c r="D512" s="473" t="s">
        <v>715</v>
      </c>
      <c r="E512" s="474"/>
      <c r="F512" s="474"/>
      <c r="G512" s="474"/>
      <c r="H512" s="474"/>
      <c r="I512" s="474"/>
      <c r="J512" s="474"/>
      <c r="K512" s="474"/>
      <c r="L512" s="474"/>
      <c r="M512" s="474"/>
      <c r="N512" s="474"/>
      <c r="O512" s="474"/>
      <c r="P512" s="474"/>
      <c r="Q512" s="474"/>
      <c r="R512" s="474"/>
      <c r="S512" s="474"/>
      <c r="T512" s="474"/>
      <c r="U512" s="474"/>
      <c r="V512" s="474"/>
      <c r="W512" s="474"/>
      <c r="X512" s="474"/>
      <c r="Y512" s="474"/>
      <c r="Z512" s="474"/>
      <c r="AA512" s="474"/>
      <c r="AB512" s="474"/>
      <c r="AC512" s="474"/>
      <c r="AD512" s="474"/>
      <c r="AE512" s="474"/>
      <c r="AF512" s="475"/>
      <c r="AG512" s="253">
        <v>0</v>
      </c>
      <c r="AH512" s="253"/>
      <c r="AI512" s="253"/>
      <c r="AJ512" s="253"/>
      <c r="AK512" s="253">
        <v>0</v>
      </c>
      <c r="AL512" s="253"/>
      <c r="AM512" s="253"/>
      <c r="AN512" s="253"/>
      <c r="AO512" s="253">
        <v>0</v>
      </c>
      <c r="AP512" s="253"/>
      <c r="AQ512" s="253"/>
      <c r="AR512" s="253">
        <v>0</v>
      </c>
      <c r="AS512" s="253"/>
      <c r="AT512" s="253"/>
      <c r="AV512" s="215" t="s">
        <v>716</v>
      </c>
      <c r="AW512" s="215"/>
      <c r="AX512" s="215"/>
      <c r="AY512" s="215"/>
      <c r="AZ512" s="215"/>
      <c r="BA512" s="215"/>
      <c r="BB512" s="215"/>
      <c r="BC512" s="215"/>
      <c r="BD512" s="215"/>
      <c r="BE512" s="215"/>
      <c r="BF512" s="215"/>
      <c r="BG512" s="215"/>
      <c r="BH512" s="215"/>
      <c r="BI512" s="215"/>
      <c r="BJ512" s="215"/>
      <c r="BK512" s="215"/>
      <c r="BL512" s="215"/>
      <c r="BM512" s="215"/>
      <c r="BN512" s="215"/>
      <c r="BO512" s="215"/>
      <c r="BP512" s="215"/>
      <c r="BQ512" s="215"/>
      <c r="BR512" s="215"/>
      <c r="BS512" s="215"/>
      <c r="BT512" s="215"/>
      <c r="BU512" s="215"/>
      <c r="BV512" s="215"/>
      <c r="BW512" s="215"/>
      <c r="BX512" s="215"/>
      <c r="BY512" s="215"/>
      <c r="BZ512" s="215"/>
      <c r="CA512" s="215"/>
      <c r="CB512" s="215"/>
      <c r="CC512" s="215"/>
      <c r="CD512" s="215">
        <v>22</v>
      </c>
      <c r="CE512" s="215"/>
      <c r="CF512" s="215"/>
      <c r="CG512" s="215"/>
      <c r="CH512" s="215"/>
      <c r="CI512" s="215"/>
      <c r="CJ512" s="215"/>
      <c r="CK512" s="215"/>
      <c r="CL512" s="215"/>
      <c r="CM512" s="215"/>
      <c r="CN512" s="215"/>
    </row>
    <row r="513" spans="4:94" ht="14.25" customHeight="1" x14ac:dyDescent="0.35">
      <c r="D513" s="473" t="s">
        <v>717</v>
      </c>
      <c r="E513" s="474"/>
      <c r="F513" s="474"/>
      <c r="G513" s="474"/>
      <c r="H513" s="474"/>
      <c r="I513" s="474"/>
      <c r="J513" s="474"/>
      <c r="K513" s="474"/>
      <c r="L513" s="474"/>
      <c r="M513" s="474"/>
      <c r="N513" s="474"/>
      <c r="O513" s="474"/>
      <c r="P513" s="474"/>
      <c r="Q513" s="474"/>
      <c r="R513" s="474"/>
      <c r="S513" s="474"/>
      <c r="T513" s="474"/>
      <c r="U513" s="474"/>
      <c r="V513" s="474"/>
      <c r="W513" s="474"/>
      <c r="X513" s="474"/>
      <c r="Y513" s="474"/>
      <c r="Z513" s="474"/>
      <c r="AA513" s="474"/>
      <c r="AB513" s="474"/>
      <c r="AC513" s="474"/>
      <c r="AD513" s="474"/>
      <c r="AE513" s="474"/>
      <c r="AF513" s="475"/>
      <c r="AG513" s="253">
        <v>0</v>
      </c>
      <c r="AH513" s="253"/>
      <c r="AI513" s="253"/>
      <c r="AJ513" s="253"/>
      <c r="AK513" s="253">
        <v>0</v>
      </c>
      <c r="AL513" s="253"/>
      <c r="AM513" s="253"/>
      <c r="AN513" s="253"/>
      <c r="AO513" s="253">
        <v>0</v>
      </c>
      <c r="AP513" s="253"/>
      <c r="AQ513" s="253"/>
      <c r="AR513" s="253">
        <v>0</v>
      </c>
      <c r="AS513" s="253"/>
      <c r="AT513" s="253"/>
      <c r="AU513" s="9"/>
      <c r="AV513" s="215" t="s">
        <v>718</v>
      </c>
      <c r="AW513" s="215"/>
      <c r="AX513" s="215"/>
      <c r="AY513" s="215"/>
      <c r="AZ513" s="215"/>
      <c r="BA513" s="215"/>
      <c r="BB513" s="215"/>
      <c r="BC513" s="215"/>
      <c r="BD513" s="215"/>
      <c r="BE513" s="215"/>
      <c r="BF513" s="215"/>
      <c r="BG513" s="215"/>
      <c r="BH513" s="215"/>
      <c r="BI513" s="215"/>
      <c r="BJ513" s="215"/>
      <c r="BK513" s="215"/>
      <c r="BL513" s="215"/>
      <c r="BM513" s="215"/>
      <c r="BN513" s="215"/>
      <c r="BO513" s="215"/>
      <c r="BP513" s="215"/>
      <c r="BQ513" s="215"/>
      <c r="BR513" s="215"/>
      <c r="BS513" s="215"/>
      <c r="BT513" s="215"/>
      <c r="BU513" s="215"/>
      <c r="BV513" s="215"/>
      <c r="BW513" s="215"/>
      <c r="BX513" s="215"/>
      <c r="BY513" s="215"/>
      <c r="BZ513" s="215"/>
      <c r="CA513" s="215"/>
      <c r="CB513" s="215"/>
      <c r="CC513" s="215"/>
      <c r="CD513" s="215">
        <v>13</v>
      </c>
      <c r="CE513" s="215"/>
      <c r="CF513" s="215"/>
      <c r="CG513" s="215"/>
      <c r="CH513" s="215"/>
      <c r="CI513" s="215"/>
      <c r="CJ513" s="215"/>
      <c r="CK513" s="215"/>
      <c r="CL513" s="215"/>
      <c r="CM513" s="215"/>
      <c r="CN513" s="215"/>
    </row>
    <row r="514" spans="4:94" ht="14.25" customHeight="1" x14ac:dyDescent="0.35">
      <c r="D514" s="473" t="s">
        <v>719</v>
      </c>
      <c r="E514" s="474"/>
      <c r="F514" s="474"/>
      <c r="G514" s="474"/>
      <c r="H514" s="474"/>
      <c r="I514" s="474"/>
      <c r="J514" s="474"/>
      <c r="K514" s="474"/>
      <c r="L514" s="474"/>
      <c r="M514" s="474"/>
      <c r="N514" s="474"/>
      <c r="O514" s="474"/>
      <c r="P514" s="474"/>
      <c r="Q514" s="474"/>
      <c r="R514" s="474"/>
      <c r="S514" s="474"/>
      <c r="T514" s="474"/>
      <c r="U514" s="474"/>
      <c r="V514" s="474"/>
      <c r="W514" s="474"/>
      <c r="X514" s="474"/>
      <c r="Y514" s="474"/>
      <c r="Z514" s="474"/>
      <c r="AA514" s="474"/>
      <c r="AB514" s="474"/>
      <c r="AC514" s="474"/>
      <c r="AD514" s="474"/>
      <c r="AE514" s="474"/>
      <c r="AF514" s="475"/>
      <c r="AG514" s="253">
        <v>0</v>
      </c>
      <c r="AH514" s="253"/>
      <c r="AI514" s="253"/>
      <c r="AJ514" s="253"/>
      <c r="AK514" s="253">
        <v>0</v>
      </c>
      <c r="AL514" s="253"/>
      <c r="AM514" s="253"/>
      <c r="AN514" s="253"/>
      <c r="AO514" s="253">
        <v>0</v>
      </c>
      <c r="AP514" s="253"/>
      <c r="AQ514" s="253"/>
      <c r="AR514" s="253">
        <v>0</v>
      </c>
      <c r="AS514" s="253"/>
      <c r="AT514" s="253"/>
      <c r="AU514" s="9"/>
      <c r="AV514" s="215" t="s">
        <v>720</v>
      </c>
      <c r="AW514" s="215"/>
      <c r="AX514" s="215"/>
      <c r="AY514" s="215"/>
      <c r="AZ514" s="215"/>
      <c r="BA514" s="215"/>
      <c r="BB514" s="215"/>
      <c r="BC514" s="215"/>
      <c r="BD514" s="215"/>
      <c r="BE514" s="215"/>
      <c r="BF514" s="215"/>
      <c r="BG514" s="215"/>
      <c r="BH514" s="215"/>
      <c r="BI514" s="215"/>
      <c r="BJ514" s="215"/>
      <c r="BK514" s="215"/>
      <c r="BL514" s="215"/>
      <c r="BM514" s="215"/>
      <c r="BN514" s="215"/>
      <c r="BO514" s="215"/>
      <c r="BP514" s="215"/>
      <c r="BQ514" s="215"/>
      <c r="BR514" s="215"/>
      <c r="BS514" s="215"/>
      <c r="BT514" s="215"/>
      <c r="BU514" s="215"/>
      <c r="BV514" s="215"/>
      <c r="BW514" s="215"/>
      <c r="BX514" s="215"/>
      <c r="BY514" s="215"/>
      <c r="BZ514" s="215"/>
      <c r="CA514" s="215"/>
      <c r="CB514" s="215"/>
      <c r="CC514" s="215"/>
      <c r="CD514" s="215">
        <v>8</v>
      </c>
      <c r="CE514" s="215"/>
      <c r="CF514" s="215"/>
      <c r="CG514" s="215"/>
      <c r="CH514" s="215"/>
      <c r="CI514" s="215"/>
      <c r="CJ514" s="215"/>
      <c r="CK514" s="215"/>
      <c r="CL514" s="215"/>
      <c r="CM514" s="215"/>
      <c r="CN514" s="215"/>
    </row>
    <row r="515" spans="4:94" ht="14.25" customHeight="1" x14ac:dyDescent="0.35">
      <c r="D515" s="473" t="s">
        <v>721</v>
      </c>
      <c r="E515" s="474"/>
      <c r="F515" s="474"/>
      <c r="G515" s="474"/>
      <c r="H515" s="474"/>
      <c r="I515" s="474"/>
      <c r="J515" s="474"/>
      <c r="K515" s="474"/>
      <c r="L515" s="474"/>
      <c r="M515" s="474"/>
      <c r="N515" s="474"/>
      <c r="O515" s="474"/>
      <c r="P515" s="474"/>
      <c r="Q515" s="474"/>
      <c r="R515" s="474"/>
      <c r="S515" s="474"/>
      <c r="T515" s="474"/>
      <c r="U515" s="474"/>
      <c r="V515" s="474"/>
      <c r="W515" s="474"/>
      <c r="X515" s="474"/>
      <c r="Y515" s="474"/>
      <c r="Z515" s="474"/>
      <c r="AA515" s="474"/>
      <c r="AB515" s="474"/>
      <c r="AC515" s="474"/>
      <c r="AD515" s="474"/>
      <c r="AE515" s="474"/>
      <c r="AF515" s="475"/>
      <c r="AG515" s="253">
        <v>0</v>
      </c>
      <c r="AH515" s="253"/>
      <c r="AI515" s="253"/>
      <c r="AJ515" s="253"/>
      <c r="AK515" s="253">
        <v>0</v>
      </c>
      <c r="AL515" s="253"/>
      <c r="AM515" s="253"/>
      <c r="AN515" s="253"/>
      <c r="AO515" s="253">
        <v>0</v>
      </c>
      <c r="AP515" s="253"/>
      <c r="AQ515" s="253"/>
      <c r="AR515" s="253">
        <v>0</v>
      </c>
      <c r="AS515" s="253"/>
      <c r="AT515" s="253"/>
      <c r="AV515" s="215" t="s">
        <v>722</v>
      </c>
      <c r="AW515" s="215"/>
      <c r="AX515" s="215"/>
      <c r="AY515" s="215"/>
      <c r="AZ515" s="215"/>
      <c r="BA515" s="215"/>
      <c r="BB515" s="215"/>
      <c r="BC515" s="215"/>
      <c r="BD515" s="215"/>
      <c r="BE515" s="215"/>
      <c r="BF515" s="215"/>
      <c r="BG515" s="215"/>
      <c r="BH515" s="215"/>
      <c r="BI515" s="215"/>
      <c r="BJ515" s="215"/>
      <c r="BK515" s="215"/>
      <c r="BL515" s="215"/>
      <c r="BM515" s="215"/>
      <c r="BN515" s="215"/>
      <c r="BO515" s="215"/>
      <c r="BP515" s="215"/>
      <c r="BQ515" s="215"/>
      <c r="BR515" s="215"/>
      <c r="BS515" s="215"/>
      <c r="BT515" s="215"/>
      <c r="BU515" s="215"/>
      <c r="BV515" s="215"/>
      <c r="BW515" s="215"/>
      <c r="BX515" s="215"/>
      <c r="BY515" s="215"/>
      <c r="BZ515" s="215"/>
      <c r="CA515" s="215"/>
      <c r="CB515" s="215"/>
      <c r="CC515" s="215"/>
      <c r="CD515" s="215">
        <v>3</v>
      </c>
      <c r="CE515" s="215"/>
      <c r="CF515" s="215"/>
      <c r="CG515" s="215"/>
      <c r="CH515" s="215"/>
      <c r="CI515" s="215"/>
      <c r="CJ515" s="215"/>
      <c r="CK515" s="215"/>
      <c r="CL515" s="215"/>
      <c r="CM515" s="215"/>
      <c r="CN515" s="215"/>
    </row>
    <row r="516" spans="4:94" ht="14.25" customHeight="1" x14ac:dyDescent="0.35">
      <c r="D516" s="607" t="s">
        <v>361</v>
      </c>
      <c r="E516" s="608"/>
      <c r="F516" s="608"/>
      <c r="G516" s="608"/>
      <c r="H516" s="608"/>
      <c r="I516" s="608"/>
      <c r="J516" s="608"/>
      <c r="K516" s="608"/>
      <c r="L516" s="608"/>
      <c r="M516" s="608"/>
      <c r="N516" s="608"/>
      <c r="O516" s="608"/>
      <c r="P516" s="608"/>
      <c r="Q516" s="608"/>
      <c r="R516" s="608"/>
      <c r="S516" s="608"/>
      <c r="T516" s="608"/>
      <c r="U516" s="608"/>
      <c r="V516" s="608"/>
      <c r="W516" s="608"/>
      <c r="X516" s="608"/>
      <c r="Y516" s="608"/>
      <c r="Z516" s="608"/>
      <c r="AA516" s="608"/>
      <c r="AB516" s="608"/>
      <c r="AC516" s="608"/>
      <c r="AD516" s="608"/>
      <c r="AE516" s="608"/>
      <c r="AF516" s="609"/>
      <c r="AG516" s="613">
        <f>SUM(AK516:AT517)</f>
        <v>0</v>
      </c>
      <c r="AH516" s="614"/>
      <c r="AI516" s="614"/>
      <c r="AJ516" s="615"/>
      <c r="AK516" s="613">
        <f>SUM(AK510:AN515)</f>
        <v>0</v>
      </c>
      <c r="AL516" s="614"/>
      <c r="AM516" s="614"/>
      <c r="AN516" s="615"/>
      <c r="AO516" s="613">
        <f>SUM(AO510:AQ515)</f>
        <v>0</v>
      </c>
      <c r="AP516" s="614"/>
      <c r="AQ516" s="615"/>
      <c r="AR516" s="613">
        <f>SUM(AR510:AT515)</f>
        <v>0</v>
      </c>
      <c r="AS516" s="614"/>
      <c r="AT516" s="615"/>
      <c r="AV516" s="215" t="s">
        <v>723</v>
      </c>
      <c r="AW516" s="215"/>
      <c r="AX516" s="215"/>
      <c r="AY516" s="215"/>
      <c r="AZ516" s="215"/>
      <c r="BA516" s="215"/>
      <c r="BB516" s="215"/>
      <c r="BC516" s="215"/>
      <c r="BD516" s="215"/>
      <c r="BE516" s="215"/>
      <c r="BF516" s="215"/>
      <c r="BG516" s="215"/>
      <c r="BH516" s="215"/>
      <c r="BI516" s="215"/>
      <c r="BJ516" s="215"/>
      <c r="BK516" s="215"/>
      <c r="BL516" s="215"/>
      <c r="BM516" s="215"/>
      <c r="BN516" s="215"/>
      <c r="BO516" s="215"/>
      <c r="BP516" s="215"/>
      <c r="BQ516" s="215"/>
      <c r="BR516" s="215"/>
      <c r="BS516" s="215"/>
      <c r="BT516" s="215"/>
      <c r="BU516" s="215"/>
      <c r="BV516" s="215"/>
      <c r="BW516" s="215"/>
      <c r="BX516" s="215"/>
      <c r="BY516" s="215"/>
      <c r="BZ516" s="215"/>
      <c r="CA516" s="215"/>
      <c r="CB516" s="215"/>
      <c r="CC516" s="215"/>
      <c r="CD516" s="215">
        <v>1</v>
      </c>
      <c r="CE516" s="215"/>
      <c r="CF516" s="215"/>
      <c r="CG516" s="215"/>
      <c r="CH516" s="215"/>
      <c r="CI516" s="215"/>
      <c r="CJ516" s="215"/>
      <c r="CK516" s="215"/>
      <c r="CL516" s="215"/>
      <c r="CM516" s="215"/>
      <c r="CN516" s="215"/>
    </row>
    <row r="517" spans="4:94" ht="14.25" customHeight="1" x14ac:dyDescent="0.35">
      <c r="D517" s="610"/>
      <c r="E517" s="611"/>
      <c r="F517" s="611"/>
      <c r="G517" s="611"/>
      <c r="H517" s="611"/>
      <c r="I517" s="611"/>
      <c r="J517" s="611"/>
      <c r="K517" s="611"/>
      <c r="L517" s="611"/>
      <c r="M517" s="611"/>
      <c r="N517" s="611"/>
      <c r="O517" s="611"/>
      <c r="P517" s="611"/>
      <c r="Q517" s="611"/>
      <c r="R517" s="611"/>
      <c r="S517" s="611"/>
      <c r="T517" s="611"/>
      <c r="U517" s="611"/>
      <c r="V517" s="611"/>
      <c r="W517" s="611"/>
      <c r="X517" s="611"/>
      <c r="Y517" s="611"/>
      <c r="Z517" s="611"/>
      <c r="AA517" s="611"/>
      <c r="AB517" s="611"/>
      <c r="AC517" s="611"/>
      <c r="AD517" s="611"/>
      <c r="AE517" s="611"/>
      <c r="AF517" s="612"/>
      <c r="AG517" s="616"/>
      <c r="AH517" s="617"/>
      <c r="AI517" s="617"/>
      <c r="AJ517" s="618"/>
      <c r="AK517" s="616"/>
      <c r="AL517" s="617"/>
      <c r="AM517" s="617"/>
      <c r="AN517" s="618"/>
      <c r="AO517" s="616"/>
      <c r="AP517" s="617"/>
      <c r="AQ517" s="618"/>
      <c r="AR517" s="616"/>
      <c r="AS517" s="617"/>
      <c r="AT517" s="618"/>
      <c r="AV517" s="215" t="s">
        <v>724</v>
      </c>
      <c r="AW517" s="215"/>
      <c r="AX517" s="215"/>
      <c r="AY517" s="215"/>
      <c r="AZ517" s="215"/>
      <c r="BA517" s="215"/>
      <c r="BB517" s="215"/>
      <c r="BC517" s="215"/>
      <c r="BD517" s="215"/>
      <c r="BE517" s="215"/>
      <c r="BF517" s="215"/>
      <c r="BG517" s="215"/>
      <c r="BH517" s="215"/>
      <c r="BI517" s="215"/>
      <c r="BJ517" s="215"/>
      <c r="BK517" s="215"/>
      <c r="BL517" s="215"/>
      <c r="BM517" s="215"/>
      <c r="BN517" s="215"/>
      <c r="BO517" s="215"/>
      <c r="BP517" s="215"/>
      <c r="BQ517" s="215"/>
      <c r="BR517" s="215"/>
      <c r="BS517" s="215"/>
      <c r="BT517" s="215"/>
      <c r="BU517" s="215"/>
      <c r="BV517" s="215"/>
      <c r="BW517" s="215"/>
      <c r="BX517" s="215"/>
      <c r="BY517" s="215"/>
      <c r="BZ517" s="215"/>
      <c r="CA517" s="215"/>
      <c r="CB517" s="215"/>
      <c r="CC517" s="215"/>
      <c r="CD517" s="215">
        <v>0</v>
      </c>
      <c r="CE517" s="215"/>
      <c r="CF517" s="215"/>
      <c r="CG517" s="215"/>
      <c r="CH517" s="215"/>
      <c r="CI517" s="215"/>
      <c r="CJ517" s="215"/>
      <c r="CK517" s="215"/>
      <c r="CL517" s="215"/>
      <c r="CM517" s="215"/>
      <c r="CN517" s="215"/>
    </row>
    <row r="518" spans="4:94" ht="14.25" customHeight="1" x14ac:dyDescent="0.35">
      <c r="D518" s="315" t="s">
        <v>997</v>
      </c>
      <c r="E518" s="315"/>
      <c r="F518" s="315"/>
      <c r="G518" s="315"/>
      <c r="H518" s="315"/>
      <c r="I518" s="315"/>
      <c r="J518" s="315"/>
      <c r="K518" s="315"/>
      <c r="L518" s="315"/>
      <c r="M518" s="315"/>
      <c r="N518" s="315"/>
      <c r="O518" s="315"/>
      <c r="P518" s="315"/>
      <c r="Q518" s="315"/>
      <c r="R518" s="315"/>
      <c r="S518" s="315"/>
      <c r="T518" s="315"/>
      <c r="U518" s="315"/>
      <c r="V518" s="315"/>
      <c r="W518" s="315"/>
      <c r="X518" s="315"/>
      <c r="Y518" s="315"/>
      <c r="Z518" s="315"/>
      <c r="AA518" s="315"/>
      <c r="AB518" s="315"/>
      <c r="AC518" s="315"/>
      <c r="AD518" s="315"/>
      <c r="AE518" s="315"/>
      <c r="AF518" s="315"/>
      <c r="AG518" s="315"/>
      <c r="AH518" s="315"/>
      <c r="AI518" s="315"/>
      <c r="AJ518" s="315"/>
      <c r="AK518" s="315"/>
      <c r="AL518" s="315"/>
      <c r="AM518" s="111"/>
      <c r="AN518" s="111"/>
      <c r="AO518" s="111"/>
      <c r="AP518" s="111"/>
      <c r="AQ518" s="111"/>
      <c r="AR518" s="111"/>
      <c r="AS518" s="111"/>
      <c r="AT518" s="111"/>
      <c r="AV518" s="315" t="s">
        <v>997</v>
      </c>
      <c r="AW518" s="315"/>
      <c r="AX518" s="315"/>
      <c r="AY518" s="315"/>
      <c r="AZ518" s="315"/>
      <c r="BA518" s="315"/>
      <c r="BB518" s="315"/>
      <c r="BC518" s="315"/>
      <c r="BD518" s="315"/>
      <c r="BE518" s="315"/>
      <c r="BF518" s="315"/>
      <c r="BG518" s="315"/>
      <c r="BH518" s="315"/>
      <c r="BI518" s="315"/>
      <c r="BJ518" s="315"/>
      <c r="BK518" s="315"/>
      <c r="BL518" s="315"/>
      <c r="BM518" s="315"/>
      <c r="BN518" s="315"/>
      <c r="BO518" s="315"/>
      <c r="BP518" s="315"/>
      <c r="BQ518" s="315"/>
      <c r="BR518" s="315"/>
      <c r="BS518" s="315"/>
      <c r="BT518" s="315"/>
      <c r="BU518" s="315"/>
      <c r="BV518" s="315"/>
      <c r="BW518" s="315"/>
      <c r="BX518" s="315"/>
      <c r="BY518" s="315"/>
      <c r="BZ518" s="315"/>
      <c r="CA518" s="315"/>
      <c r="CB518" s="315"/>
      <c r="CC518" s="315"/>
      <c r="CD518" s="315"/>
    </row>
    <row r="519" spans="4:94" ht="14.25" customHeight="1" x14ac:dyDescent="0.35"/>
    <row r="520" spans="4:94" ht="14.25" customHeight="1" x14ac:dyDescent="0.35">
      <c r="D520" s="429" t="s">
        <v>608</v>
      </c>
      <c r="E520" s="429"/>
      <c r="F520" s="429"/>
      <c r="G520" s="429"/>
      <c r="H520" s="429"/>
      <c r="I520" s="429"/>
      <c r="J520" s="429"/>
      <c r="K520" s="429"/>
      <c r="L520" s="429"/>
      <c r="M520" s="429"/>
      <c r="N520" s="429"/>
      <c r="O520" s="429"/>
      <c r="P520" s="429"/>
      <c r="Q520" s="429"/>
      <c r="R520" s="429"/>
      <c r="S520" s="429"/>
      <c r="T520" s="429"/>
      <c r="U520" s="429"/>
      <c r="V520" s="429"/>
      <c r="W520" s="429"/>
      <c r="X520" s="429"/>
      <c r="Y520" s="429"/>
      <c r="Z520" s="429"/>
      <c r="AA520" s="429"/>
      <c r="AB520" s="429"/>
      <c r="AC520" s="429"/>
      <c r="AD520" s="429"/>
      <c r="AE520" s="429"/>
      <c r="AF520" s="429"/>
      <c r="AG520" s="429"/>
      <c r="AH520" s="429"/>
      <c r="AI520" s="429"/>
      <c r="AJ520" s="429"/>
      <c r="AK520" s="429"/>
      <c r="AL520" s="429"/>
      <c r="AM520" s="429"/>
      <c r="AN520" s="429"/>
      <c r="AO520" s="429"/>
      <c r="AP520" s="429"/>
      <c r="AQ520" s="429"/>
      <c r="AR520" s="429"/>
      <c r="AS520" s="429"/>
      <c r="AT520" s="429"/>
      <c r="AU520" s="429"/>
      <c r="AV520" s="429"/>
      <c r="AW520" s="429"/>
      <c r="AX520" s="429"/>
      <c r="AY520" s="429"/>
      <c r="AZ520" s="429"/>
      <c r="BA520" s="429"/>
      <c r="BB520" s="429"/>
      <c r="BC520" s="429"/>
      <c r="BD520" s="429"/>
      <c r="BE520" s="429"/>
      <c r="BF520" s="429"/>
      <c r="BG520" s="429"/>
      <c r="BH520" s="429"/>
      <c r="BI520" s="429"/>
      <c r="BJ520" s="429"/>
      <c r="BK520" s="429"/>
      <c r="BL520" s="429"/>
      <c r="BM520" s="429"/>
      <c r="BN520" s="429"/>
      <c r="BO520" s="429"/>
      <c r="BP520" s="429"/>
      <c r="BQ520" s="429"/>
      <c r="BR520" s="429"/>
      <c r="BS520" s="429"/>
      <c r="BT520" s="429"/>
      <c r="BU520" s="429"/>
      <c r="BV520" s="429"/>
      <c r="BW520" s="429"/>
      <c r="BX520" s="429"/>
      <c r="BY520" s="429"/>
      <c r="BZ520" s="429"/>
      <c r="CA520" s="429"/>
      <c r="CB520" s="429"/>
      <c r="CC520" s="429"/>
      <c r="CD520" s="429"/>
      <c r="CE520" s="429"/>
      <c r="CF520" s="429"/>
      <c r="CG520" s="429"/>
      <c r="CH520" s="429"/>
      <c r="CI520" s="429"/>
      <c r="CJ520" s="429"/>
      <c r="CK520" s="429"/>
      <c r="CL520" s="429"/>
      <c r="CM520" s="429"/>
      <c r="CN520" s="429"/>
    </row>
    <row r="521" spans="4:94" ht="14.25" customHeight="1" x14ac:dyDescent="0.35">
      <c r="D521" s="429"/>
      <c r="E521" s="429"/>
      <c r="F521" s="429"/>
      <c r="G521" s="429"/>
      <c r="H521" s="429"/>
      <c r="I521" s="429"/>
      <c r="J521" s="429"/>
      <c r="K521" s="429"/>
      <c r="L521" s="429"/>
      <c r="M521" s="429"/>
      <c r="N521" s="429"/>
      <c r="O521" s="429"/>
      <c r="P521" s="429"/>
      <c r="Q521" s="429"/>
      <c r="R521" s="429"/>
      <c r="S521" s="429"/>
      <c r="T521" s="429"/>
      <c r="U521" s="429"/>
      <c r="V521" s="429"/>
      <c r="W521" s="429"/>
      <c r="X521" s="429"/>
      <c r="Y521" s="429"/>
      <c r="Z521" s="429"/>
      <c r="AA521" s="429"/>
      <c r="AB521" s="429"/>
      <c r="AC521" s="429"/>
      <c r="AD521" s="429"/>
      <c r="AE521" s="429"/>
      <c r="AF521" s="429"/>
      <c r="AG521" s="429"/>
      <c r="AH521" s="429"/>
      <c r="AI521" s="429"/>
      <c r="AJ521" s="429"/>
      <c r="AK521" s="429"/>
      <c r="AL521" s="429"/>
      <c r="AM521" s="429"/>
      <c r="AN521" s="429"/>
      <c r="AO521" s="429"/>
      <c r="AP521" s="429"/>
      <c r="AQ521" s="429"/>
      <c r="AR521" s="429"/>
      <c r="AS521" s="429"/>
      <c r="AT521" s="429"/>
      <c r="AU521" s="429"/>
      <c r="AV521" s="429"/>
      <c r="AW521" s="429"/>
      <c r="AX521" s="429"/>
      <c r="AY521" s="429"/>
      <c r="AZ521" s="429"/>
      <c r="BA521" s="429"/>
      <c r="BB521" s="429"/>
      <c r="BC521" s="429"/>
      <c r="BD521" s="429"/>
      <c r="BE521" s="429"/>
      <c r="BF521" s="429"/>
      <c r="BG521" s="429"/>
      <c r="BH521" s="429"/>
      <c r="BI521" s="429"/>
      <c r="BJ521" s="429"/>
      <c r="BK521" s="429"/>
      <c r="BL521" s="429"/>
      <c r="BM521" s="429"/>
      <c r="BN521" s="429"/>
      <c r="BO521" s="429"/>
      <c r="BP521" s="429"/>
      <c r="BQ521" s="429"/>
      <c r="BR521" s="429"/>
      <c r="BS521" s="429"/>
      <c r="BT521" s="429"/>
      <c r="BU521" s="429"/>
      <c r="BV521" s="429"/>
      <c r="BW521" s="429"/>
      <c r="BX521" s="429"/>
      <c r="BY521" s="429"/>
      <c r="BZ521" s="429"/>
      <c r="CA521" s="429"/>
      <c r="CB521" s="429"/>
      <c r="CC521" s="429"/>
      <c r="CD521" s="429"/>
      <c r="CE521" s="429"/>
      <c r="CF521" s="429"/>
      <c r="CG521" s="429"/>
      <c r="CH521" s="429"/>
      <c r="CI521" s="429"/>
      <c r="CJ521" s="429"/>
      <c r="CK521" s="429"/>
      <c r="CL521" s="429"/>
      <c r="CM521" s="429"/>
      <c r="CN521" s="429"/>
    </row>
    <row r="522" spans="4:94" ht="14.25" customHeight="1" x14ac:dyDescent="0.35">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2"/>
      <c r="AI522" s="82"/>
      <c r="AJ522" s="82"/>
      <c r="AK522" s="82"/>
      <c r="AL522" s="82"/>
      <c r="AM522" s="82"/>
      <c r="AN522" s="82"/>
      <c r="AO522" s="82"/>
      <c r="AP522" s="82"/>
      <c r="AQ522" s="82"/>
      <c r="AR522" s="82"/>
      <c r="AS522" s="82"/>
      <c r="AT522" s="82"/>
      <c r="AU522" s="82"/>
      <c r="AV522" s="82"/>
      <c r="AW522" s="82"/>
      <c r="AX522" s="82"/>
      <c r="AY522" s="82"/>
      <c r="AZ522" s="82"/>
      <c r="BA522" s="82"/>
      <c r="BB522" s="82"/>
      <c r="BC522" s="82"/>
      <c r="BD522" s="82"/>
      <c r="BE522" s="82"/>
      <c r="BF522" s="82"/>
      <c r="BG522" s="82"/>
      <c r="BH522" s="82"/>
      <c r="BI522" s="82"/>
      <c r="BJ522" s="82"/>
      <c r="BK522" s="82"/>
      <c r="BL522" s="82"/>
      <c r="BM522" s="82"/>
      <c r="BN522" s="82"/>
      <c r="BO522" s="82"/>
      <c r="BP522" s="82"/>
      <c r="BQ522" s="82"/>
      <c r="BR522" s="82"/>
      <c r="BS522" s="82"/>
      <c r="BT522" s="82"/>
      <c r="BU522" s="82"/>
      <c r="BV522" s="82"/>
      <c r="BW522" s="82"/>
      <c r="BX522" s="82"/>
      <c r="BY522" s="82"/>
      <c r="BZ522" s="82"/>
      <c r="CA522" s="82"/>
      <c r="CB522" s="82"/>
      <c r="CC522" s="82"/>
      <c r="CD522" s="82"/>
      <c r="CE522" s="82"/>
      <c r="CF522" s="82"/>
      <c r="CG522" s="82"/>
      <c r="CH522" s="82"/>
      <c r="CI522" s="82"/>
      <c r="CJ522" s="82"/>
      <c r="CK522" s="82"/>
      <c r="CL522" s="82"/>
      <c r="CM522" s="82"/>
      <c r="CN522" s="82"/>
    </row>
    <row r="523" spans="4:94" ht="14.25" customHeight="1" x14ac:dyDescent="0.35">
      <c r="D523" s="219" t="s">
        <v>325</v>
      </c>
      <c r="E523" s="219"/>
      <c r="F523" s="219"/>
      <c r="G523" s="219"/>
      <c r="H523" s="219"/>
      <c r="I523" s="219"/>
      <c r="J523" s="219"/>
      <c r="K523" s="219"/>
      <c r="L523" s="219"/>
      <c r="M523" s="219"/>
      <c r="N523" s="219"/>
      <c r="O523" s="219"/>
      <c r="P523" s="219"/>
      <c r="Q523" s="219"/>
      <c r="R523" s="219"/>
      <c r="S523" s="219"/>
      <c r="T523" s="219"/>
      <c r="U523" s="219"/>
      <c r="V523" s="219"/>
      <c r="W523" s="219"/>
      <c r="X523" s="219"/>
      <c r="Y523" s="219"/>
      <c r="Z523" s="219"/>
      <c r="AA523" s="219"/>
      <c r="AB523" s="219"/>
      <c r="AC523" s="219"/>
      <c r="AD523" s="219"/>
      <c r="AE523" s="219"/>
      <c r="AF523" s="219"/>
      <c r="AG523" s="219"/>
      <c r="AH523" s="219"/>
      <c r="AI523" s="219"/>
      <c r="AJ523" s="219"/>
      <c r="AK523" s="219"/>
      <c r="AL523" s="219"/>
      <c r="AM523" s="219"/>
      <c r="AN523" s="219"/>
      <c r="AO523" s="219"/>
      <c r="AP523" s="219"/>
      <c r="AQ523" s="219"/>
      <c r="AR523" s="219"/>
      <c r="AS523" s="219"/>
      <c r="AT523" s="219"/>
      <c r="AV523" s="219" t="s">
        <v>326</v>
      </c>
      <c r="AW523" s="219"/>
      <c r="AX523" s="219"/>
      <c r="AY523" s="219"/>
      <c r="AZ523" s="219"/>
      <c r="BA523" s="219"/>
      <c r="BB523" s="219"/>
      <c r="BC523" s="219"/>
      <c r="BD523" s="219"/>
      <c r="BE523" s="219"/>
      <c r="BF523" s="219"/>
      <c r="BG523" s="219"/>
      <c r="BH523" s="219"/>
      <c r="BI523" s="219"/>
      <c r="BJ523" s="219"/>
      <c r="BK523" s="219"/>
      <c r="BL523" s="219"/>
      <c r="BM523" s="219"/>
      <c r="BN523" s="219"/>
      <c r="BO523" s="219"/>
      <c r="BP523" s="219"/>
      <c r="BQ523" s="219"/>
      <c r="BR523" s="219"/>
      <c r="BS523" s="219"/>
      <c r="BT523" s="219"/>
      <c r="BU523" s="219"/>
      <c r="BV523" s="219"/>
      <c r="BW523" s="219"/>
      <c r="BX523" s="219"/>
      <c r="BY523" s="219"/>
      <c r="BZ523" s="219"/>
      <c r="CA523" s="219"/>
      <c r="CB523" s="219"/>
      <c r="CC523" s="219"/>
      <c r="CD523" s="219"/>
      <c r="CE523" s="219"/>
      <c r="CF523" s="219"/>
      <c r="CG523" s="219"/>
      <c r="CH523" s="219"/>
      <c r="CI523" s="219"/>
      <c r="CJ523" s="219"/>
      <c r="CK523" s="219"/>
      <c r="CL523" s="219"/>
      <c r="CM523" s="219"/>
      <c r="CN523" s="219"/>
      <c r="CO523" s="114"/>
      <c r="CP523" s="94"/>
    </row>
    <row r="524" spans="4:94" ht="14.25" customHeight="1" x14ac:dyDescent="0.35">
      <c r="D524" s="220"/>
      <c r="E524" s="220"/>
      <c r="F524" s="220"/>
      <c r="G524" s="220"/>
      <c r="H524" s="220"/>
      <c r="I524" s="220"/>
      <c r="J524" s="220"/>
      <c r="K524" s="220"/>
      <c r="L524" s="220"/>
      <c r="M524" s="220"/>
      <c r="N524" s="220"/>
      <c r="O524" s="220"/>
      <c r="P524" s="220"/>
      <c r="Q524" s="220"/>
      <c r="R524" s="220"/>
      <c r="S524" s="220"/>
      <c r="T524" s="220"/>
      <c r="U524" s="220"/>
      <c r="V524" s="220"/>
      <c r="W524" s="220"/>
      <c r="X524" s="220"/>
      <c r="Y524" s="220"/>
      <c r="Z524" s="220"/>
      <c r="AA524" s="220"/>
      <c r="AB524" s="220"/>
      <c r="AC524" s="220"/>
      <c r="AD524" s="220"/>
      <c r="AE524" s="220"/>
      <c r="AF524" s="220"/>
      <c r="AG524" s="220"/>
      <c r="AH524" s="220"/>
      <c r="AI524" s="220"/>
      <c r="AJ524" s="220"/>
      <c r="AK524" s="220"/>
      <c r="AL524" s="220"/>
      <c r="AM524" s="220"/>
      <c r="AN524" s="220"/>
      <c r="AO524" s="220"/>
      <c r="AP524" s="220"/>
      <c r="AQ524" s="220"/>
      <c r="AR524" s="220"/>
      <c r="AS524" s="220"/>
      <c r="AT524" s="220"/>
      <c r="AV524" s="220"/>
      <c r="AW524" s="220"/>
      <c r="AX524" s="220"/>
      <c r="AY524" s="220"/>
      <c r="AZ524" s="220"/>
      <c r="BA524" s="220"/>
      <c r="BB524" s="220"/>
      <c r="BC524" s="220"/>
      <c r="BD524" s="220"/>
      <c r="BE524" s="220"/>
      <c r="BF524" s="220"/>
      <c r="BG524" s="220"/>
      <c r="BH524" s="220"/>
      <c r="BI524" s="220"/>
      <c r="BJ524" s="220"/>
      <c r="BK524" s="220"/>
      <c r="BL524" s="220"/>
      <c r="BM524" s="220"/>
      <c r="BN524" s="220"/>
      <c r="BO524" s="220"/>
      <c r="BP524" s="220"/>
      <c r="BQ524" s="220"/>
      <c r="BR524" s="220"/>
      <c r="BS524" s="220"/>
      <c r="BT524" s="220"/>
      <c r="BU524" s="220"/>
      <c r="BV524" s="220"/>
      <c r="BW524" s="220"/>
      <c r="BX524" s="220"/>
      <c r="BY524" s="220"/>
      <c r="BZ524" s="220"/>
      <c r="CA524" s="220"/>
      <c r="CB524" s="220"/>
      <c r="CC524" s="220"/>
      <c r="CD524" s="220"/>
      <c r="CE524" s="220"/>
      <c r="CF524" s="220"/>
      <c r="CG524" s="220"/>
      <c r="CH524" s="220"/>
      <c r="CI524" s="220"/>
      <c r="CJ524" s="220"/>
      <c r="CK524" s="220"/>
      <c r="CL524" s="220"/>
      <c r="CM524" s="220"/>
      <c r="CN524" s="220"/>
      <c r="CO524" s="124"/>
      <c r="CP524" s="94"/>
    </row>
    <row r="525" spans="4:94" ht="14.25" customHeight="1" x14ac:dyDescent="0.35">
      <c r="D525" s="229" t="s">
        <v>319</v>
      </c>
      <c r="E525" s="229"/>
      <c r="F525" s="229"/>
      <c r="G525" s="229"/>
      <c r="H525" s="229"/>
      <c r="I525" s="229"/>
      <c r="J525" s="229"/>
      <c r="K525" s="229"/>
      <c r="L525" s="229"/>
      <c r="M525" s="229"/>
      <c r="N525" s="229"/>
      <c r="O525" s="229"/>
      <c r="P525" s="229"/>
      <c r="Q525" s="229"/>
      <c r="R525" s="229"/>
      <c r="S525" s="229"/>
      <c r="T525" s="229"/>
      <c r="U525" s="229"/>
      <c r="V525" s="229" t="s">
        <v>314</v>
      </c>
      <c r="W525" s="229"/>
      <c r="X525" s="229"/>
      <c r="Y525" s="229"/>
      <c r="Z525" s="229"/>
      <c r="AA525" s="229"/>
      <c r="AB525" s="229"/>
      <c r="AC525" s="229" t="s">
        <v>320</v>
      </c>
      <c r="AD525" s="229"/>
      <c r="AE525" s="229"/>
      <c r="AF525" s="229"/>
      <c r="AG525" s="229"/>
      <c r="AH525" s="229"/>
      <c r="AI525" s="229"/>
      <c r="AJ525" s="229"/>
      <c r="AK525" s="229"/>
      <c r="AL525" s="229"/>
      <c r="AM525" s="229"/>
      <c r="AN525" s="229"/>
      <c r="AO525" s="229"/>
      <c r="AP525" s="229"/>
      <c r="AQ525" s="229"/>
      <c r="AR525" s="229"/>
      <c r="AS525" s="229"/>
      <c r="AT525" s="229"/>
      <c r="AU525" s="7"/>
      <c r="AV525" s="229" t="s">
        <v>322</v>
      </c>
      <c r="AW525" s="229"/>
      <c r="AX525" s="229"/>
      <c r="AY525" s="229"/>
      <c r="AZ525" s="229"/>
      <c r="BA525" s="229"/>
      <c r="BB525" s="229"/>
      <c r="BC525" s="229"/>
      <c r="BD525" s="229"/>
      <c r="BE525" s="229"/>
      <c r="BF525" s="229" t="s">
        <v>323</v>
      </c>
      <c r="BG525" s="229"/>
      <c r="BH525" s="229"/>
      <c r="BI525" s="229"/>
      <c r="BJ525" s="229"/>
      <c r="BK525" s="229"/>
      <c r="BL525" s="229"/>
      <c r="BM525" s="229" t="s">
        <v>324</v>
      </c>
      <c r="BN525" s="229"/>
      <c r="BO525" s="229"/>
      <c r="BP525" s="229"/>
      <c r="BQ525" s="229"/>
      <c r="BR525" s="229"/>
      <c r="BS525" s="229"/>
      <c r="BT525" s="229" t="s">
        <v>320</v>
      </c>
      <c r="BU525" s="229"/>
      <c r="BV525" s="229"/>
      <c r="BW525" s="229"/>
      <c r="BX525" s="229"/>
      <c r="BY525" s="229"/>
      <c r="BZ525" s="229"/>
      <c r="CA525" s="229"/>
      <c r="CB525" s="229"/>
      <c r="CC525" s="229"/>
      <c r="CD525" s="229"/>
      <c r="CE525" s="229"/>
      <c r="CF525" s="229"/>
      <c r="CG525" s="229"/>
      <c r="CH525" s="229"/>
      <c r="CI525" s="229"/>
      <c r="CJ525" s="229"/>
      <c r="CK525" s="229"/>
      <c r="CL525" s="229"/>
      <c r="CM525" s="229"/>
      <c r="CN525" s="229"/>
      <c r="CO525" s="115"/>
    </row>
    <row r="526" spans="4:94" ht="14.25" customHeight="1" x14ac:dyDescent="0.35">
      <c r="D526" s="229"/>
      <c r="E526" s="229"/>
      <c r="F526" s="229"/>
      <c r="G526" s="229"/>
      <c r="H526" s="229"/>
      <c r="I526" s="229"/>
      <c r="J526" s="229"/>
      <c r="K526" s="229"/>
      <c r="L526" s="229"/>
      <c r="M526" s="229"/>
      <c r="N526" s="229"/>
      <c r="O526" s="229"/>
      <c r="P526" s="229"/>
      <c r="Q526" s="229"/>
      <c r="R526" s="229"/>
      <c r="S526" s="229"/>
      <c r="T526" s="229"/>
      <c r="U526" s="229"/>
      <c r="V526" s="229"/>
      <c r="W526" s="229"/>
      <c r="X526" s="229"/>
      <c r="Y526" s="229"/>
      <c r="Z526" s="229"/>
      <c r="AA526" s="229"/>
      <c r="AB526" s="229"/>
      <c r="AC526" s="229"/>
      <c r="AD526" s="229"/>
      <c r="AE526" s="229"/>
      <c r="AF526" s="229"/>
      <c r="AG526" s="229"/>
      <c r="AH526" s="229"/>
      <c r="AI526" s="229"/>
      <c r="AJ526" s="229"/>
      <c r="AK526" s="229"/>
      <c r="AL526" s="229"/>
      <c r="AM526" s="229"/>
      <c r="AN526" s="229"/>
      <c r="AO526" s="229"/>
      <c r="AP526" s="229"/>
      <c r="AQ526" s="229"/>
      <c r="AR526" s="229"/>
      <c r="AS526" s="229"/>
      <c r="AT526" s="229"/>
      <c r="AU526" s="7"/>
      <c r="AV526" s="229"/>
      <c r="AW526" s="229"/>
      <c r="AX526" s="229"/>
      <c r="AY526" s="229"/>
      <c r="AZ526" s="229"/>
      <c r="BA526" s="229"/>
      <c r="BB526" s="229"/>
      <c r="BC526" s="229"/>
      <c r="BD526" s="229"/>
      <c r="BE526" s="229"/>
      <c r="BF526" s="229"/>
      <c r="BG526" s="229"/>
      <c r="BH526" s="229"/>
      <c r="BI526" s="229"/>
      <c r="BJ526" s="229"/>
      <c r="BK526" s="229"/>
      <c r="BL526" s="229"/>
      <c r="BM526" s="229"/>
      <c r="BN526" s="229"/>
      <c r="BO526" s="229"/>
      <c r="BP526" s="229"/>
      <c r="BQ526" s="229"/>
      <c r="BR526" s="229"/>
      <c r="BS526" s="229"/>
      <c r="BT526" s="229"/>
      <c r="BU526" s="229"/>
      <c r="BV526" s="229"/>
      <c r="BW526" s="229"/>
      <c r="BX526" s="229"/>
      <c r="BY526" s="229"/>
      <c r="BZ526" s="229"/>
      <c r="CA526" s="229"/>
      <c r="CB526" s="229"/>
      <c r="CC526" s="229"/>
      <c r="CD526" s="229"/>
      <c r="CE526" s="229"/>
      <c r="CF526" s="229"/>
      <c r="CG526" s="229"/>
      <c r="CH526" s="229"/>
      <c r="CI526" s="229"/>
      <c r="CJ526" s="229"/>
      <c r="CK526" s="229"/>
      <c r="CL526" s="229"/>
      <c r="CM526" s="229"/>
      <c r="CN526" s="229"/>
    </row>
    <row r="527" spans="4:94" ht="18" customHeight="1" x14ac:dyDescent="0.35">
      <c r="D527" s="307" t="s">
        <v>1052</v>
      </c>
      <c r="E527" s="307"/>
      <c r="F527" s="307"/>
      <c r="G527" s="307"/>
      <c r="H527" s="307"/>
      <c r="I527" s="307"/>
      <c r="J527" s="307"/>
      <c r="K527" s="307"/>
      <c r="L527" s="307"/>
      <c r="M527" s="307"/>
      <c r="N527" s="307"/>
      <c r="O527" s="307"/>
      <c r="P527" s="307"/>
      <c r="Q527" s="307"/>
      <c r="R527" s="307"/>
      <c r="S527" s="307"/>
      <c r="T527" s="307"/>
      <c r="U527" s="307"/>
      <c r="V527" s="307" t="s">
        <v>1053</v>
      </c>
      <c r="W527" s="307"/>
      <c r="X527" s="307"/>
      <c r="Y527" s="307"/>
      <c r="Z527" s="307"/>
      <c r="AA527" s="307"/>
      <c r="AB527" s="307"/>
      <c r="AC527" s="577" t="s">
        <v>1054</v>
      </c>
      <c r="AD527" s="577"/>
      <c r="AE527" s="577"/>
      <c r="AF527" s="577"/>
      <c r="AG527" s="577"/>
      <c r="AH527" s="577"/>
      <c r="AI527" s="577"/>
      <c r="AJ527" s="577"/>
      <c r="AK527" s="577"/>
      <c r="AL527" s="577"/>
      <c r="AM527" s="577"/>
      <c r="AN527" s="577"/>
      <c r="AO527" s="577"/>
      <c r="AP527" s="577"/>
      <c r="AQ527" s="577"/>
      <c r="AR527" s="577"/>
      <c r="AS527" s="577"/>
      <c r="AT527" s="577"/>
      <c r="AU527" s="206"/>
      <c r="AV527" s="596" t="s">
        <v>1055</v>
      </c>
      <c r="AW527" s="597"/>
      <c r="AX527" s="597"/>
      <c r="AY527" s="597"/>
      <c r="AZ527" s="597"/>
      <c r="BA527" s="597"/>
      <c r="BB527" s="597"/>
      <c r="BC527" s="597"/>
      <c r="BD527" s="597"/>
      <c r="BE527" s="597"/>
      <c r="BF527" s="307" t="s">
        <v>1056</v>
      </c>
      <c r="BG527" s="307"/>
      <c r="BH527" s="307"/>
      <c r="BI527" s="307"/>
      <c r="BJ527" s="307"/>
      <c r="BK527" s="307"/>
      <c r="BL527" s="307"/>
      <c r="BM527" s="215" t="s">
        <v>1057</v>
      </c>
      <c r="BN527" s="215"/>
      <c r="BO527" s="215"/>
      <c r="BP527" s="215"/>
      <c r="BQ527" s="215"/>
      <c r="BR527" s="215"/>
      <c r="BS527" s="215"/>
      <c r="BT527" s="307" t="s">
        <v>1058</v>
      </c>
      <c r="BU527" s="307"/>
      <c r="BV527" s="307"/>
      <c r="BW527" s="307"/>
      <c r="BX527" s="307"/>
      <c r="BY527" s="307"/>
      <c r="BZ527" s="307"/>
      <c r="CA527" s="307"/>
      <c r="CB527" s="307"/>
      <c r="CC527" s="307"/>
      <c r="CD527" s="307"/>
      <c r="CE527" s="307"/>
      <c r="CF527" s="307"/>
      <c r="CG527" s="307"/>
      <c r="CH527" s="307"/>
      <c r="CI527" s="307"/>
      <c r="CJ527" s="307"/>
      <c r="CK527" s="307"/>
      <c r="CL527" s="307"/>
      <c r="CM527" s="307"/>
      <c r="CN527" s="307"/>
    </row>
    <row r="528" spans="4:94" ht="26.25" customHeight="1" x14ac:dyDescent="0.35">
      <c r="D528" s="215"/>
      <c r="E528" s="215"/>
      <c r="F528" s="215"/>
      <c r="G528" s="215"/>
      <c r="H528" s="215"/>
      <c r="I528" s="215"/>
      <c r="J528" s="215"/>
      <c r="K528" s="215"/>
      <c r="L528" s="215"/>
      <c r="M528" s="215"/>
      <c r="N528" s="215"/>
      <c r="O528" s="215"/>
      <c r="P528" s="215"/>
      <c r="Q528" s="215"/>
      <c r="R528" s="215"/>
      <c r="S528" s="215"/>
      <c r="T528" s="215"/>
      <c r="U528" s="215"/>
      <c r="V528" s="215"/>
      <c r="W528" s="215"/>
      <c r="X528" s="215"/>
      <c r="Y528" s="215"/>
      <c r="Z528" s="215"/>
      <c r="AA528" s="215"/>
      <c r="AB528" s="215"/>
      <c r="AC528" s="215"/>
      <c r="AD528" s="215"/>
      <c r="AE528" s="215"/>
      <c r="AF528" s="215"/>
      <c r="AG528" s="215"/>
      <c r="AH528" s="215"/>
      <c r="AI528" s="215"/>
      <c r="AJ528" s="215"/>
      <c r="AK528" s="215"/>
      <c r="AL528" s="215"/>
      <c r="AM528" s="215"/>
      <c r="AN528" s="215"/>
      <c r="AO528" s="215"/>
      <c r="AP528" s="215"/>
      <c r="AQ528" s="215"/>
      <c r="AR528" s="215"/>
      <c r="AS528" s="215"/>
      <c r="AT528" s="215"/>
      <c r="AU528" s="206"/>
      <c r="AV528" s="596" t="s">
        <v>1059</v>
      </c>
      <c r="AW528" s="597"/>
      <c r="AX528" s="597"/>
      <c r="AY528" s="597"/>
      <c r="AZ528" s="597"/>
      <c r="BA528" s="597"/>
      <c r="BB528" s="597"/>
      <c r="BC528" s="597"/>
      <c r="BD528" s="597"/>
      <c r="BE528" s="597"/>
      <c r="BF528" s="307" t="s">
        <v>1060</v>
      </c>
      <c r="BG528" s="307"/>
      <c r="BH528" s="307"/>
      <c r="BI528" s="307"/>
      <c r="BJ528" s="307"/>
      <c r="BK528" s="307"/>
      <c r="BL528" s="307"/>
      <c r="BM528" s="215" t="s">
        <v>1061</v>
      </c>
      <c r="BN528" s="215"/>
      <c r="BO528" s="215"/>
      <c r="BP528" s="215"/>
      <c r="BQ528" s="215"/>
      <c r="BR528" s="215"/>
      <c r="BS528" s="215"/>
      <c r="BT528" s="215" t="s">
        <v>1062</v>
      </c>
      <c r="BU528" s="215"/>
      <c r="BV528" s="215"/>
      <c r="BW528" s="215"/>
      <c r="BX528" s="215"/>
      <c r="BY528" s="215"/>
      <c r="BZ528" s="215"/>
      <c r="CA528" s="215"/>
      <c r="CB528" s="215"/>
      <c r="CC528" s="215"/>
      <c r="CD528" s="215"/>
      <c r="CE528" s="215"/>
      <c r="CF528" s="215"/>
      <c r="CG528" s="215"/>
      <c r="CH528" s="215"/>
      <c r="CI528" s="215"/>
      <c r="CJ528" s="215"/>
      <c r="CK528" s="215"/>
      <c r="CL528" s="215"/>
      <c r="CM528" s="215"/>
      <c r="CN528" s="215"/>
    </row>
    <row r="529" spans="4:147" ht="36.75" customHeight="1" x14ac:dyDescent="0.35">
      <c r="D529" s="215"/>
      <c r="E529" s="215"/>
      <c r="F529" s="215"/>
      <c r="G529" s="215"/>
      <c r="H529" s="215"/>
      <c r="I529" s="215"/>
      <c r="J529" s="215"/>
      <c r="K529" s="215"/>
      <c r="L529" s="215"/>
      <c r="M529" s="215"/>
      <c r="N529" s="215"/>
      <c r="O529" s="215"/>
      <c r="P529" s="215"/>
      <c r="Q529" s="215"/>
      <c r="R529" s="215"/>
      <c r="S529" s="215"/>
      <c r="T529" s="215"/>
      <c r="U529" s="215"/>
      <c r="V529" s="215"/>
      <c r="W529" s="215"/>
      <c r="X529" s="215"/>
      <c r="Y529" s="215"/>
      <c r="Z529" s="215"/>
      <c r="AA529" s="215"/>
      <c r="AB529" s="215"/>
      <c r="AC529" s="215"/>
      <c r="AD529" s="215"/>
      <c r="AE529" s="215"/>
      <c r="AF529" s="215"/>
      <c r="AG529" s="215"/>
      <c r="AH529" s="215"/>
      <c r="AI529" s="215"/>
      <c r="AJ529" s="215"/>
      <c r="AK529" s="215"/>
      <c r="AL529" s="215"/>
      <c r="AM529" s="215"/>
      <c r="AN529" s="215"/>
      <c r="AO529" s="215"/>
      <c r="AP529" s="215"/>
      <c r="AQ529" s="215"/>
      <c r="AR529" s="215"/>
      <c r="AS529" s="215"/>
      <c r="AT529" s="215"/>
      <c r="AU529" s="206"/>
      <c r="AV529" s="212"/>
      <c r="AW529" s="213"/>
      <c r="AX529" s="213"/>
      <c r="AY529" s="213"/>
      <c r="AZ529" s="213"/>
      <c r="BA529" s="213"/>
      <c r="BB529" s="213"/>
      <c r="BC529" s="213"/>
      <c r="BD529" s="213"/>
      <c r="BE529" s="213"/>
      <c r="BF529" s="215"/>
      <c r="BG529" s="215"/>
      <c r="BH529" s="215"/>
      <c r="BI529" s="215"/>
      <c r="BJ529" s="215"/>
      <c r="BK529" s="215"/>
      <c r="BL529" s="215"/>
      <c r="BM529" s="215"/>
      <c r="BN529" s="215"/>
      <c r="BO529" s="215"/>
      <c r="BP529" s="215"/>
      <c r="BQ529" s="215"/>
      <c r="BR529" s="215"/>
      <c r="BS529" s="215"/>
      <c r="BT529" s="215"/>
      <c r="BU529" s="215"/>
      <c r="BV529" s="215"/>
      <c r="BW529" s="215"/>
      <c r="BX529" s="215"/>
      <c r="BY529" s="215"/>
      <c r="BZ529" s="215"/>
      <c r="CA529" s="215"/>
      <c r="CB529" s="215"/>
      <c r="CC529" s="215"/>
      <c r="CD529" s="215"/>
      <c r="CE529" s="215"/>
      <c r="CF529" s="215"/>
      <c r="CG529" s="215"/>
      <c r="CH529" s="215"/>
      <c r="CI529" s="215"/>
      <c r="CJ529" s="215"/>
      <c r="CK529" s="215"/>
      <c r="CL529" s="215"/>
      <c r="CM529" s="215"/>
      <c r="CN529" s="215"/>
      <c r="EG529" s="140"/>
      <c r="EH529" s="140"/>
      <c r="EI529" s="140"/>
      <c r="EJ529" s="140"/>
      <c r="EK529" s="140"/>
      <c r="EL529" s="140"/>
      <c r="EM529" s="140"/>
      <c r="EN529" s="140"/>
      <c r="EO529" s="140"/>
      <c r="EP529" s="140"/>
    </row>
    <row r="530" spans="4:147" ht="14.25" customHeight="1" x14ac:dyDescent="0.35">
      <c r="D530" s="215"/>
      <c r="E530" s="215"/>
      <c r="F530" s="215"/>
      <c r="G530" s="215"/>
      <c r="H530" s="215"/>
      <c r="I530" s="215"/>
      <c r="J530" s="215"/>
      <c r="K530" s="215"/>
      <c r="L530" s="215"/>
      <c r="M530" s="215"/>
      <c r="N530" s="215"/>
      <c r="O530" s="215"/>
      <c r="P530" s="215"/>
      <c r="Q530" s="215"/>
      <c r="R530" s="215"/>
      <c r="S530" s="215"/>
      <c r="T530" s="215"/>
      <c r="U530" s="215"/>
      <c r="V530" s="215"/>
      <c r="W530" s="215"/>
      <c r="X530" s="215"/>
      <c r="Y530" s="215"/>
      <c r="Z530" s="215"/>
      <c r="AA530" s="215"/>
      <c r="AB530" s="215"/>
      <c r="AC530" s="215"/>
      <c r="AD530" s="215"/>
      <c r="AE530" s="215"/>
      <c r="AF530" s="215"/>
      <c r="AG530" s="215"/>
      <c r="AH530" s="215"/>
      <c r="AI530" s="215"/>
      <c r="AJ530" s="215"/>
      <c r="AK530" s="215"/>
      <c r="AL530" s="215"/>
      <c r="AM530" s="215"/>
      <c r="AN530" s="215"/>
      <c r="AO530" s="215"/>
      <c r="AP530" s="215"/>
      <c r="AQ530" s="215"/>
      <c r="AR530" s="215"/>
      <c r="AS530" s="215"/>
      <c r="AT530" s="215"/>
      <c r="AU530" s="206"/>
      <c r="AV530" s="212"/>
      <c r="AW530" s="213"/>
      <c r="AX530" s="213"/>
      <c r="AY530" s="213"/>
      <c r="AZ530" s="213"/>
      <c r="BA530" s="213"/>
      <c r="BB530" s="213"/>
      <c r="BC530" s="213"/>
      <c r="BD530" s="213"/>
      <c r="BE530" s="213"/>
      <c r="BF530" s="215"/>
      <c r="BG530" s="215"/>
      <c r="BH530" s="215"/>
      <c r="BI530" s="215"/>
      <c r="BJ530" s="215"/>
      <c r="BK530" s="215"/>
      <c r="BL530" s="215"/>
      <c r="BM530" s="215"/>
      <c r="BN530" s="215"/>
      <c r="BO530" s="215"/>
      <c r="BP530" s="215"/>
      <c r="BQ530" s="215"/>
      <c r="BR530" s="215"/>
      <c r="BS530" s="215"/>
      <c r="BT530" s="215"/>
      <c r="BU530" s="215"/>
      <c r="BV530" s="215"/>
      <c r="BW530" s="215"/>
      <c r="BX530" s="215"/>
      <c r="BY530" s="215"/>
      <c r="BZ530" s="215"/>
      <c r="CA530" s="215"/>
      <c r="CB530" s="215"/>
      <c r="CC530" s="215"/>
      <c r="CD530" s="215"/>
      <c r="CE530" s="215"/>
      <c r="CF530" s="215"/>
      <c r="CG530" s="215"/>
      <c r="CH530" s="215"/>
      <c r="CI530" s="215"/>
      <c r="CJ530" s="215"/>
      <c r="CK530" s="215"/>
      <c r="CL530" s="215"/>
      <c r="CM530" s="215"/>
      <c r="CN530" s="215"/>
      <c r="EG530" s="140"/>
      <c r="EH530" s="140"/>
      <c r="EI530" s="140"/>
      <c r="EJ530" s="140"/>
      <c r="EK530" s="140"/>
      <c r="EL530" s="140"/>
      <c r="EM530" s="140"/>
      <c r="EN530" s="140"/>
      <c r="EO530" s="140"/>
      <c r="EP530" s="140"/>
    </row>
    <row r="531" spans="4:147" ht="14.25" customHeight="1" x14ac:dyDescent="0.35">
      <c r="D531" s="307"/>
      <c r="E531" s="307"/>
      <c r="F531" s="307"/>
      <c r="G531" s="307"/>
      <c r="H531" s="307"/>
      <c r="I531" s="307"/>
      <c r="J531" s="307"/>
      <c r="K531" s="307"/>
      <c r="L531" s="307"/>
      <c r="M531" s="307"/>
      <c r="N531" s="307"/>
      <c r="O531" s="307"/>
      <c r="P531" s="307"/>
      <c r="Q531" s="307"/>
      <c r="R531" s="307"/>
      <c r="S531" s="307"/>
      <c r="T531" s="307"/>
      <c r="U531" s="307"/>
      <c r="V531" s="215"/>
      <c r="W531" s="215"/>
      <c r="X531" s="215"/>
      <c r="Y531" s="215"/>
      <c r="Z531" s="215"/>
      <c r="AA531" s="215"/>
      <c r="AB531" s="215"/>
      <c r="AC531" s="215"/>
      <c r="AD531" s="215"/>
      <c r="AE531" s="215"/>
      <c r="AF531" s="215"/>
      <c r="AG531" s="215"/>
      <c r="AH531" s="215"/>
      <c r="AI531" s="215"/>
      <c r="AJ531" s="215"/>
      <c r="AK531" s="215"/>
      <c r="AL531" s="215"/>
      <c r="AM531" s="215"/>
      <c r="AN531" s="215"/>
      <c r="AO531" s="215"/>
      <c r="AP531" s="215"/>
      <c r="AQ531" s="215"/>
      <c r="AR531" s="215"/>
      <c r="AS531" s="215"/>
      <c r="AT531" s="215"/>
      <c r="AU531" s="206"/>
      <c r="AV531" s="212"/>
      <c r="AW531" s="213"/>
      <c r="AX531" s="213"/>
      <c r="AY531" s="213"/>
      <c r="AZ531" s="213"/>
      <c r="BA531" s="213"/>
      <c r="BB531" s="213"/>
      <c r="BC531" s="213"/>
      <c r="BD531" s="213"/>
      <c r="BE531" s="213"/>
      <c r="BF531" s="215"/>
      <c r="BG531" s="215"/>
      <c r="BH531" s="215"/>
      <c r="BI531" s="215"/>
      <c r="BJ531" s="215"/>
      <c r="BK531" s="215"/>
      <c r="BL531" s="215"/>
      <c r="BM531" s="215"/>
      <c r="BN531" s="215"/>
      <c r="BO531" s="215"/>
      <c r="BP531" s="215"/>
      <c r="BQ531" s="215"/>
      <c r="BR531" s="215"/>
      <c r="BS531" s="215"/>
      <c r="BT531" s="215"/>
      <c r="BU531" s="215"/>
      <c r="BV531" s="215"/>
      <c r="BW531" s="215"/>
      <c r="BX531" s="215"/>
      <c r="BY531" s="215"/>
      <c r="BZ531" s="215"/>
      <c r="CA531" s="215"/>
      <c r="CB531" s="215"/>
      <c r="CC531" s="215"/>
      <c r="CD531" s="215"/>
      <c r="CE531" s="215"/>
      <c r="CF531" s="215"/>
      <c r="CG531" s="215"/>
      <c r="CH531" s="215"/>
      <c r="CI531" s="215"/>
      <c r="CJ531" s="215"/>
      <c r="CK531" s="215"/>
      <c r="CL531" s="215"/>
      <c r="CM531" s="215"/>
      <c r="CN531" s="215"/>
      <c r="EG531" s="140"/>
      <c r="EH531" s="140"/>
      <c r="EI531" s="140"/>
      <c r="EJ531" s="140"/>
      <c r="EK531" s="140"/>
      <c r="EL531" s="140"/>
      <c r="EM531" s="140"/>
      <c r="EN531" s="140"/>
      <c r="EO531" s="140"/>
      <c r="EP531" s="140"/>
    </row>
    <row r="532" spans="4:147" ht="14.25" customHeight="1" x14ac:dyDescent="0.35">
      <c r="D532" s="307"/>
      <c r="E532" s="307"/>
      <c r="F532" s="307"/>
      <c r="G532" s="307"/>
      <c r="H532" s="307"/>
      <c r="I532" s="307"/>
      <c r="J532" s="307"/>
      <c r="K532" s="307"/>
      <c r="L532" s="307"/>
      <c r="M532" s="307"/>
      <c r="N532" s="307"/>
      <c r="O532" s="307"/>
      <c r="P532" s="307"/>
      <c r="Q532" s="307"/>
      <c r="R532" s="307"/>
      <c r="S532" s="307"/>
      <c r="T532" s="307"/>
      <c r="U532" s="307"/>
      <c r="V532" s="215"/>
      <c r="W532" s="215"/>
      <c r="X532" s="215"/>
      <c r="Y532" s="215"/>
      <c r="Z532" s="215"/>
      <c r="AA532" s="215"/>
      <c r="AB532" s="215"/>
      <c r="AC532" s="215"/>
      <c r="AD532" s="215"/>
      <c r="AE532" s="215"/>
      <c r="AF532" s="215"/>
      <c r="AG532" s="215"/>
      <c r="AH532" s="215"/>
      <c r="AI532" s="215"/>
      <c r="AJ532" s="215"/>
      <c r="AK532" s="215"/>
      <c r="AL532" s="215"/>
      <c r="AM532" s="215"/>
      <c r="AN532" s="215"/>
      <c r="AO532" s="215"/>
      <c r="AP532" s="215"/>
      <c r="AQ532" s="215"/>
      <c r="AR532" s="215"/>
      <c r="AS532" s="215"/>
      <c r="AT532" s="215"/>
      <c r="AU532" s="206"/>
      <c r="AV532" s="212"/>
      <c r="AW532" s="213"/>
      <c r="AX532" s="213"/>
      <c r="AY532" s="213"/>
      <c r="AZ532" s="213"/>
      <c r="BA532" s="213"/>
      <c r="BB532" s="213"/>
      <c r="BC532" s="213"/>
      <c r="BD532" s="213"/>
      <c r="BE532" s="213"/>
      <c r="BF532" s="215"/>
      <c r="BG532" s="215"/>
      <c r="BH532" s="215"/>
      <c r="BI532" s="215"/>
      <c r="BJ532" s="215"/>
      <c r="BK532" s="215"/>
      <c r="BL532" s="215"/>
      <c r="BM532" s="215"/>
      <c r="BN532" s="215"/>
      <c r="BO532" s="215"/>
      <c r="BP532" s="215"/>
      <c r="BQ532" s="215"/>
      <c r="BR532" s="215"/>
      <c r="BS532" s="215"/>
      <c r="BT532" s="215"/>
      <c r="BU532" s="215"/>
      <c r="BV532" s="215"/>
      <c r="BW532" s="215"/>
      <c r="BX532" s="215"/>
      <c r="BY532" s="215"/>
      <c r="BZ532" s="215"/>
      <c r="CA532" s="215"/>
      <c r="CB532" s="215"/>
      <c r="CC532" s="215"/>
      <c r="CD532" s="215"/>
      <c r="CE532" s="215"/>
      <c r="CF532" s="215"/>
      <c r="CG532" s="215"/>
      <c r="CH532" s="215"/>
      <c r="CI532" s="215"/>
      <c r="CJ532" s="215"/>
      <c r="CK532" s="215"/>
      <c r="CL532" s="215"/>
      <c r="CM532" s="215"/>
      <c r="CN532" s="215"/>
      <c r="EG532" s="140"/>
      <c r="EH532" s="140"/>
      <c r="EI532" s="140"/>
      <c r="EJ532" s="140"/>
      <c r="EK532" s="140"/>
      <c r="EL532" s="140"/>
      <c r="EM532" s="140"/>
      <c r="EN532" s="140"/>
      <c r="EO532" s="140"/>
      <c r="EP532" s="140"/>
      <c r="EQ532" s="140"/>
    </row>
    <row r="533" spans="4:147" ht="14.25" customHeight="1" x14ac:dyDescent="0.35">
      <c r="D533" s="307"/>
      <c r="E533" s="307"/>
      <c r="F533" s="307"/>
      <c r="G533" s="307"/>
      <c r="H533" s="307"/>
      <c r="I533" s="307"/>
      <c r="J533" s="307"/>
      <c r="K533" s="307"/>
      <c r="L533" s="307"/>
      <c r="M533" s="307"/>
      <c r="N533" s="307"/>
      <c r="O533" s="307"/>
      <c r="P533" s="307"/>
      <c r="Q533" s="307"/>
      <c r="R533" s="307"/>
      <c r="S533" s="307"/>
      <c r="T533" s="307"/>
      <c r="U533" s="307"/>
      <c r="V533" s="215"/>
      <c r="W533" s="215"/>
      <c r="X533" s="215"/>
      <c r="Y533" s="215"/>
      <c r="Z533" s="215"/>
      <c r="AA533" s="215"/>
      <c r="AB533" s="215"/>
      <c r="AC533" s="215"/>
      <c r="AD533" s="215"/>
      <c r="AE533" s="215"/>
      <c r="AF533" s="215"/>
      <c r="AG533" s="215"/>
      <c r="AH533" s="215"/>
      <c r="AI533" s="215"/>
      <c r="AJ533" s="215"/>
      <c r="AK533" s="215"/>
      <c r="AL533" s="215"/>
      <c r="AM533" s="215"/>
      <c r="AN533" s="215"/>
      <c r="AO533" s="215"/>
      <c r="AP533" s="215"/>
      <c r="AQ533" s="215"/>
      <c r="AR533" s="215"/>
      <c r="AS533" s="215"/>
      <c r="AT533" s="215"/>
      <c r="AU533" s="206"/>
      <c r="AV533" s="212"/>
      <c r="AW533" s="213"/>
      <c r="AX533" s="213"/>
      <c r="AY533" s="213"/>
      <c r="AZ533" s="213"/>
      <c r="BA533" s="213"/>
      <c r="BB533" s="213"/>
      <c r="BC533" s="213"/>
      <c r="BD533" s="213"/>
      <c r="BE533" s="213"/>
      <c r="BF533" s="215"/>
      <c r="BG533" s="215"/>
      <c r="BH533" s="215"/>
      <c r="BI533" s="215"/>
      <c r="BJ533" s="215"/>
      <c r="BK533" s="215"/>
      <c r="BL533" s="215"/>
      <c r="BM533" s="215"/>
      <c r="BN533" s="215"/>
      <c r="BO533" s="215"/>
      <c r="BP533" s="215"/>
      <c r="BQ533" s="215"/>
      <c r="BR533" s="215"/>
      <c r="BS533" s="215"/>
      <c r="BT533" s="215"/>
      <c r="BU533" s="215"/>
      <c r="BV533" s="215"/>
      <c r="BW533" s="215"/>
      <c r="BX533" s="215"/>
      <c r="BY533" s="215"/>
      <c r="BZ533" s="215"/>
      <c r="CA533" s="215"/>
      <c r="CB533" s="215"/>
      <c r="CC533" s="215"/>
      <c r="CD533" s="215"/>
      <c r="CE533" s="215"/>
      <c r="CF533" s="215"/>
      <c r="CG533" s="215"/>
      <c r="CH533" s="215"/>
      <c r="CI533" s="215"/>
      <c r="CJ533" s="215"/>
      <c r="CK533" s="215"/>
      <c r="CL533" s="215"/>
      <c r="CM533" s="215"/>
      <c r="CN533" s="215"/>
      <c r="EG533" s="140"/>
      <c r="EH533" s="140"/>
      <c r="EI533" s="140"/>
      <c r="EJ533" s="140"/>
      <c r="EK533" s="140"/>
      <c r="EL533" s="140"/>
      <c r="EM533" s="140"/>
      <c r="EN533" s="140"/>
      <c r="EO533" s="140"/>
      <c r="EP533" s="140"/>
      <c r="EQ533" s="140"/>
    </row>
    <row r="534" spans="4:147" ht="14.25" customHeight="1" x14ac:dyDescent="0.35">
      <c r="D534" s="315" t="s">
        <v>1063</v>
      </c>
      <c r="E534" s="315"/>
      <c r="F534" s="315"/>
      <c r="G534" s="315"/>
      <c r="H534" s="315"/>
      <c r="I534" s="315"/>
      <c r="J534" s="315"/>
      <c r="K534" s="315"/>
      <c r="L534" s="315"/>
      <c r="M534" s="315"/>
      <c r="N534" s="315"/>
      <c r="O534" s="315"/>
      <c r="P534" s="315"/>
      <c r="Q534" s="315"/>
      <c r="R534" s="315"/>
      <c r="S534" s="315"/>
      <c r="T534" s="315"/>
      <c r="U534" s="315"/>
      <c r="V534" s="315"/>
      <c r="W534" s="315"/>
      <c r="X534" s="315"/>
      <c r="Y534" s="315"/>
      <c r="Z534" s="315"/>
      <c r="AA534" s="315"/>
      <c r="AB534" s="315"/>
      <c r="AC534" s="315"/>
      <c r="AD534" s="315"/>
      <c r="AE534" s="315"/>
      <c r="AF534" s="315"/>
      <c r="AG534" s="315"/>
      <c r="AH534" s="315"/>
      <c r="AI534" s="315"/>
      <c r="AJ534" s="315"/>
      <c r="AK534" s="315"/>
      <c r="AL534" s="315"/>
      <c r="AM534" s="315"/>
      <c r="AN534" s="315"/>
      <c r="AO534" s="315"/>
      <c r="AP534" s="315"/>
      <c r="AQ534" s="315"/>
      <c r="AR534" s="315"/>
      <c r="AS534" s="315"/>
      <c r="AT534" s="315"/>
      <c r="AV534" s="315" t="s">
        <v>321</v>
      </c>
      <c r="AW534" s="315"/>
      <c r="AX534" s="315"/>
      <c r="AY534" s="315"/>
      <c r="AZ534" s="315"/>
      <c r="BA534" s="315"/>
      <c r="BB534" s="315"/>
      <c r="BC534" s="315"/>
      <c r="BD534" s="315"/>
      <c r="BE534" s="315"/>
      <c r="BF534" s="315"/>
      <c r="BG534" s="315"/>
      <c r="BH534" s="315"/>
      <c r="BI534" s="315"/>
      <c r="BJ534" s="315"/>
      <c r="BK534" s="315"/>
      <c r="BL534" s="315"/>
      <c r="BM534" s="315"/>
      <c r="BN534" s="315"/>
      <c r="BO534" s="315"/>
      <c r="BP534" s="315"/>
      <c r="BQ534" s="315"/>
      <c r="BR534" s="315"/>
      <c r="BS534" s="315"/>
      <c r="BT534" s="315"/>
      <c r="BU534" s="315"/>
      <c r="BV534" s="315"/>
      <c r="BW534" s="315"/>
      <c r="BX534" s="315"/>
      <c r="BY534" s="315"/>
      <c r="BZ534" s="315"/>
      <c r="CA534" s="315"/>
      <c r="CB534" s="315"/>
      <c r="CC534" s="315"/>
      <c r="CD534" s="315"/>
      <c r="CE534" s="315"/>
      <c r="CF534" s="315"/>
      <c r="CG534" s="315"/>
      <c r="CH534" s="315"/>
      <c r="CI534" s="315"/>
      <c r="CJ534" s="315"/>
      <c r="CK534" s="315"/>
      <c r="CL534" s="315"/>
      <c r="CM534" s="315"/>
      <c r="CN534" s="315"/>
      <c r="EG534" s="140"/>
      <c r="EH534" s="140"/>
      <c r="EI534" s="447" t="s">
        <v>610</v>
      </c>
      <c r="EJ534" s="447"/>
      <c r="EK534" s="447"/>
      <c r="EL534" s="447"/>
      <c r="EM534" s="447" t="s">
        <v>611</v>
      </c>
      <c r="EN534" s="447"/>
      <c r="EO534" s="447"/>
      <c r="EP534" s="447"/>
      <c r="EQ534" s="140"/>
    </row>
    <row r="535" spans="4:147" ht="14.25" customHeight="1" x14ac:dyDescent="0.35">
      <c r="EG535" s="140"/>
      <c r="EH535" s="140"/>
      <c r="EI535" s="140" t="str">
        <f>+O538</f>
        <v>Adecuado</v>
      </c>
      <c r="EJ535" s="140" t="str">
        <f>+W538</f>
        <v>Riesgo Peso Bajo</v>
      </c>
      <c r="EK535" s="140" t="str">
        <f>+AE538</f>
        <v>DNT Global</v>
      </c>
      <c r="EL535" s="140" t="str">
        <f>+AM538</f>
        <v xml:space="preserve">Sobrepeso </v>
      </c>
      <c r="EM535" s="140" t="str">
        <f>+O545</f>
        <v>Talla adecuada</v>
      </c>
      <c r="EN535" s="140" t="str">
        <f>+Y545</f>
        <v>Riesgo Talla Baja</v>
      </c>
      <c r="EO535" s="140" t="str">
        <f>+AI545</f>
        <v>Talla Baja</v>
      </c>
      <c r="EP535" s="140"/>
      <c r="EQ535" s="140"/>
    </row>
    <row r="536" spans="4:147" ht="14.25" customHeight="1" x14ac:dyDescent="0.35">
      <c r="D536" s="219" t="s">
        <v>620</v>
      </c>
      <c r="E536" s="219"/>
      <c r="F536" s="219"/>
      <c r="G536" s="219"/>
      <c r="H536" s="219"/>
      <c r="I536" s="219"/>
      <c r="J536" s="219"/>
      <c r="K536" s="219"/>
      <c r="L536" s="219"/>
      <c r="M536" s="219"/>
      <c r="N536" s="219"/>
      <c r="O536" s="219"/>
      <c r="P536" s="219"/>
      <c r="Q536" s="219"/>
      <c r="R536" s="219"/>
      <c r="S536" s="219"/>
      <c r="T536" s="219"/>
      <c r="U536" s="219"/>
      <c r="V536" s="219"/>
      <c r="W536" s="219"/>
      <c r="X536" s="219"/>
      <c r="Y536" s="219"/>
      <c r="Z536" s="219"/>
      <c r="AA536" s="219"/>
      <c r="AB536" s="219"/>
      <c r="AC536" s="219"/>
      <c r="AD536" s="219"/>
      <c r="AE536" s="219"/>
      <c r="AF536" s="219"/>
      <c r="AG536" s="219"/>
      <c r="AH536" s="219"/>
      <c r="AI536" s="219"/>
      <c r="AJ536" s="219"/>
      <c r="AK536" s="219"/>
      <c r="AL536" s="219"/>
      <c r="AM536" s="219"/>
      <c r="AN536" s="219"/>
      <c r="AO536" s="219"/>
      <c r="AP536" s="219"/>
      <c r="AQ536" s="219"/>
      <c r="AR536" s="219"/>
      <c r="AS536" s="219"/>
      <c r="AT536" s="219"/>
      <c r="AU536" s="9"/>
      <c r="AV536" s="9"/>
      <c r="AW536" s="9"/>
      <c r="AX536" s="9"/>
      <c r="AY536" s="9"/>
      <c r="EG536" s="140"/>
      <c r="EH536" s="140"/>
      <c r="EI536" s="140">
        <f>+S540</f>
        <v>0</v>
      </c>
      <c r="EJ536" s="140">
        <f>+AA540</f>
        <v>85.7</v>
      </c>
      <c r="EK536" s="140">
        <f>+AI540</f>
        <v>14.3</v>
      </c>
      <c r="EL536" s="140">
        <f>+AQ540</f>
        <v>0</v>
      </c>
      <c r="EM536" s="140">
        <f>+T547</f>
        <v>68.900000000000006</v>
      </c>
      <c r="EN536" s="140">
        <f>+AD547</f>
        <v>21</v>
      </c>
      <c r="EO536" s="140">
        <f>+AO547</f>
        <v>9.6999999999999993</v>
      </c>
      <c r="EP536" s="140"/>
      <c r="EQ536" s="140"/>
    </row>
    <row r="537" spans="4:147" ht="14.25" customHeight="1" x14ac:dyDescent="0.35">
      <c r="D537" s="220"/>
      <c r="E537" s="220"/>
      <c r="F537" s="220"/>
      <c r="G537" s="220"/>
      <c r="H537" s="220"/>
      <c r="I537" s="220"/>
      <c r="J537" s="220"/>
      <c r="K537" s="220"/>
      <c r="L537" s="220"/>
      <c r="M537" s="220"/>
      <c r="N537" s="220"/>
      <c r="O537" s="220"/>
      <c r="P537" s="220"/>
      <c r="Q537" s="220"/>
      <c r="R537" s="220"/>
      <c r="S537" s="220"/>
      <c r="T537" s="220"/>
      <c r="U537" s="220"/>
      <c r="V537" s="220"/>
      <c r="W537" s="220"/>
      <c r="X537" s="220"/>
      <c r="Y537" s="220"/>
      <c r="Z537" s="220"/>
      <c r="AA537" s="220"/>
      <c r="AB537" s="220"/>
      <c r="AC537" s="220"/>
      <c r="AD537" s="220"/>
      <c r="AE537" s="220"/>
      <c r="AF537" s="220"/>
      <c r="AG537" s="220"/>
      <c r="AH537" s="220"/>
      <c r="AI537" s="220"/>
      <c r="AJ537" s="220"/>
      <c r="AK537" s="220"/>
      <c r="AL537" s="220"/>
      <c r="AM537" s="220"/>
      <c r="AN537" s="220"/>
      <c r="AO537" s="220"/>
      <c r="AP537" s="220"/>
      <c r="AQ537" s="220"/>
      <c r="AR537" s="220"/>
      <c r="AS537" s="220"/>
      <c r="AT537" s="220"/>
      <c r="AU537" s="14"/>
      <c r="AV537" s="14"/>
      <c r="AW537" s="14"/>
      <c r="AX537" s="14"/>
      <c r="AY537" s="14"/>
      <c r="EG537" s="140"/>
      <c r="EH537" s="140"/>
      <c r="EI537" s="140"/>
      <c r="EJ537" s="140"/>
      <c r="EK537" s="140"/>
      <c r="EL537" s="140"/>
      <c r="EM537" s="140"/>
      <c r="EN537" s="140"/>
      <c r="EO537" s="140"/>
      <c r="EP537" s="140"/>
      <c r="EQ537" s="140"/>
    </row>
    <row r="538" spans="4:147" ht="14.25" customHeight="1" x14ac:dyDescent="0.35">
      <c r="D538" s="621" t="s">
        <v>122</v>
      </c>
      <c r="E538" s="622"/>
      <c r="F538" s="622"/>
      <c r="G538" s="622"/>
      <c r="H538" s="622"/>
      <c r="I538" s="622"/>
      <c r="J538" s="622"/>
      <c r="K538" s="622"/>
      <c r="L538" s="622"/>
      <c r="M538" s="622"/>
      <c r="N538" s="623"/>
      <c r="O538" s="216" t="s">
        <v>609</v>
      </c>
      <c r="P538" s="217"/>
      <c r="Q538" s="217"/>
      <c r="R538" s="217"/>
      <c r="S538" s="217"/>
      <c r="T538" s="217"/>
      <c r="U538" s="217"/>
      <c r="V538" s="218"/>
      <c r="W538" s="216" t="s">
        <v>621</v>
      </c>
      <c r="X538" s="217"/>
      <c r="Y538" s="217"/>
      <c r="Z538" s="217"/>
      <c r="AA538" s="217"/>
      <c r="AB538" s="217"/>
      <c r="AC538" s="217"/>
      <c r="AD538" s="218"/>
      <c r="AE538" s="216" t="s">
        <v>622</v>
      </c>
      <c r="AF538" s="217"/>
      <c r="AG538" s="217"/>
      <c r="AH538" s="217"/>
      <c r="AI538" s="217"/>
      <c r="AJ538" s="217"/>
      <c r="AK538" s="217"/>
      <c r="AL538" s="218"/>
      <c r="AM538" s="216" t="s">
        <v>932</v>
      </c>
      <c r="AN538" s="217"/>
      <c r="AO538" s="217"/>
      <c r="AP538" s="217"/>
      <c r="AQ538" s="217"/>
      <c r="AR538" s="217"/>
      <c r="AS538" s="217"/>
      <c r="AT538" s="218"/>
      <c r="AU538" s="6"/>
      <c r="AV538" s="6"/>
      <c r="AW538" s="6"/>
      <c r="AX538" s="6"/>
      <c r="AY538" s="6"/>
      <c r="EG538" s="140"/>
      <c r="EH538" s="140"/>
      <c r="EI538" s="140"/>
      <c r="EJ538" s="140"/>
      <c r="EK538" s="140"/>
      <c r="EL538" s="140"/>
      <c r="EM538" s="140"/>
      <c r="EN538" s="140"/>
      <c r="EO538" s="140"/>
      <c r="EP538" s="140"/>
      <c r="EQ538" s="140"/>
    </row>
    <row r="539" spans="4:147" ht="14.25" customHeight="1" x14ac:dyDescent="0.35">
      <c r="D539" s="624"/>
      <c r="E539" s="625"/>
      <c r="F539" s="625"/>
      <c r="G539" s="625"/>
      <c r="H539" s="625"/>
      <c r="I539" s="625"/>
      <c r="J539" s="625"/>
      <c r="K539" s="625"/>
      <c r="L539" s="625"/>
      <c r="M539" s="625"/>
      <c r="N539" s="626"/>
      <c r="O539" s="216" t="s">
        <v>327</v>
      </c>
      <c r="P539" s="217"/>
      <c r="Q539" s="217"/>
      <c r="R539" s="218"/>
      <c r="S539" s="216" t="s">
        <v>185</v>
      </c>
      <c r="T539" s="217"/>
      <c r="U539" s="217"/>
      <c r="V539" s="218"/>
      <c r="W539" s="216" t="s">
        <v>327</v>
      </c>
      <c r="X539" s="217"/>
      <c r="Y539" s="217"/>
      <c r="Z539" s="218"/>
      <c r="AA539" s="216" t="s">
        <v>185</v>
      </c>
      <c r="AB539" s="217"/>
      <c r="AC539" s="217"/>
      <c r="AD539" s="218"/>
      <c r="AE539" s="216" t="s">
        <v>327</v>
      </c>
      <c r="AF539" s="217"/>
      <c r="AG539" s="217"/>
      <c r="AH539" s="218"/>
      <c r="AI539" s="216" t="s">
        <v>185</v>
      </c>
      <c r="AJ539" s="217"/>
      <c r="AK539" s="217"/>
      <c r="AL539" s="218"/>
      <c r="AM539" s="216" t="s">
        <v>327</v>
      </c>
      <c r="AN539" s="217"/>
      <c r="AO539" s="217"/>
      <c r="AP539" s="218"/>
      <c r="AQ539" s="216" t="s">
        <v>185</v>
      </c>
      <c r="AR539" s="217"/>
      <c r="AS539" s="217"/>
      <c r="AT539" s="218"/>
      <c r="EG539" s="140"/>
      <c r="EH539" s="140"/>
      <c r="EI539" s="140"/>
      <c r="EJ539" s="140"/>
      <c r="EK539" s="140"/>
      <c r="EL539" s="140"/>
      <c r="EM539" s="140"/>
      <c r="EN539" s="140"/>
      <c r="EO539" s="140"/>
      <c r="EP539" s="140"/>
      <c r="EQ539" s="140"/>
    </row>
    <row r="540" spans="4:147" ht="14.25" customHeight="1" x14ac:dyDescent="0.35">
      <c r="D540" s="598">
        <v>14</v>
      </c>
      <c r="E540" s="598"/>
      <c r="F540" s="598"/>
      <c r="G540" s="598"/>
      <c r="H540" s="598"/>
      <c r="I540" s="598"/>
      <c r="J540" s="598"/>
      <c r="K540" s="598"/>
      <c r="L540" s="598"/>
      <c r="M540" s="598"/>
      <c r="N540" s="598"/>
      <c r="O540" s="221">
        <v>0</v>
      </c>
      <c r="P540" s="221"/>
      <c r="Q540" s="221"/>
      <c r="R540" s="221"/>
      <c r="S540" s="620">
        <v>0</v>
      </c>
      <c r="T540" s="620"/>
      <c r="U540" s="620"/>
      <c r="V540" s="620"/>
      <c r="W540" s="221">
        <v>12</v>
      </c>
      <c r="X540" s="221"/>
      <c r="Y540" s="221"/>
      <c r="Z540" s="221"/>
      <c r="AA540" s="221">
        <v>85.7</v>
      </c>
      <c r="AB540" s="221"/>
      <c r="AC540" s="221"/>
      <c r="AD540" s="221"/>
      <c r="AE540" s="221">
        <v>2</v>
      </c>
      <c r="AF540" s="221"/>
      <c r="AG540" s="221"/>
      <c r="AH540" s="221"/>
      <c r="AI540" s="221">
        <v>14.3</v>
      </c>
      <c r="AJ540" s="221"/>
      <c r="AK540" s="221"/>
      <c r="AL540" s="221"/>
      <c r="AM540" s="221">
        <v>0</v>
      </c>
      <c r="AN540" s="221"/>
      <c r="AO540" s="221"/>
      <c r="AP540" s="221"/>
      <c r="AQ540" s="620">
        <v>0</v>
      </c>
      <c r="AR540" s="620"/>
      <c r="AS540" s="620"/>
      <c r="AT540" s="620"/>
      <c r="EG540" s="140"/>
      <c r="EH540" s="140"/>
      <c r="EI540" s="140"/>
      <c r="EJ540" s="140"/>
      <c r="EK540" s="140"/>
      <c r="EL540" s="140"/>
      <c r="EM540" s="140"/>
      <c r="EN540" s="140"/>
      <c r="EO540" s="140"/>
      <c r="EP540" s="140"/>
    </row>
    <row r="541" spans="4:147" ht="14.25" customHeight="1" x14ac:dyDescent="0.35">
      <c r="D541" s="627" t="s">
        <v>791</v>
      </c>
      <c r="E541" s="627"/>
      <c r="F541" s="627"/>
      <c r="G541" s="627"/>
      <c r="H541" s="627"/>
      <c r="I541" s="627"/>
      <c r="J541" s="627"/>
      <c r="K541" s="627"/>
      <c r="L541" s="627"/>
      <c r="M541" s="627"/>
      <c r="N541" s="627"/>
      <c r="O541" s="627"/>
      <c r="P541" s="627"/>
      <c r="Q541" s="627"/>
      <c r="R541" s="627"/>
      <c r="S541" s="627"/>
      <c r="T541" s="627"/>
      <c r="U541" s="627"/>
      <c r="V541" s="627"/>
      <c r="W541" s="627"/>
      <c r="X541" s="627"/>
      <c r="Y541" s="627"/>
      <c r="Z541" s="627"/>
      <c r="AA541" s="627"/>
      <c r="AB541" s="627"/>
      <c r="AC541" s="627"/>
      <c r="AD541" s="627"/>
      <c r="AE541" s="627"/>
      <c r="AF541" s="627"/>
      <c r="AG541" s="627"/>
      <c r="AH541" s="627"/>
      <c r="AI541" s="627"/>
      <c r="AJ541" s="627"/>
      <c r="AK541" s="627"/>
      <c r="AL541" s="627"/>
      <c r="AM541" s="627"/>
      <c r="AN541" s="627"/>
      <c r="AO541" s="627"/>
      <c r="AP541" s="627"/>
      <c r="AQ541" s="627"/>
      <c r="AR541" s="627"/>
      <c r="AS541" s="627"/>
      <c r="AT541" s="627"/>
      <c r="EG541" s="140"/>
      <c r="EH541" s="140"/>
      <c r="EI541" s="140"/>
      <c r="EJ541" s="140"/>
      <c r="EK541" s="140"/>
      <c r="EL541" s="140"/>
      <c r="EM541" s="140"/>
      <c r="EN541" s="140"/>
      <c r="EO541" s="140"/>
      <c r="EP541" s="140"/>
    </row>
    <row r="542" spans="4:147" ht="14.25" customHeight="1" x14ac:dyDescent="0.35">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c r="AA542" s="110"/>
      <c r="AB542" s="110"/>
      <c r="AC542" s="110"/>
      <c r="AD542" s="110"/>
      <c r="AE542" s="110"/>
      <c r="AF542" s="110"/>
      <c r="AG542" s="110"/>
      <c r="AH542" s="110"/>
      <c r="AI542" s="110"/>
      <c r="AJ542" s="110"/>
      <c r="AK542" s="110"/>
      <c r="AL542" s="110"/>
      <c r="AM542" s="110"/>
      <c r="AN542" s="110"/>
      <c r="AO542" s="110"/>
      <c r="AP542" s="110"/>
      <c r="AQ542" s="110"/>
      <c r="AR542" s="110"/>
      <c r="AS542" s="110"/>
      <c r="AT542" s="110"/>
      <c r="EG542" s="140"/>
      <c r="EH542" s="140"/>
      <c r="EI542" s="140"/>
      <c r="EJ542" s="140"/>
      <c r="EK542" s="140"/>
      <c r="EL542" s="140"/>
      <c r="EM542" s="140"/>
      <c r="EN542" s="140"/>
      <c r="EO542" s="140"/>
      <c r="EP542" s="140"/>
    </row>
    <row r="543" spans="4:147" ht="14.25" customHeight="1" x14ac:dyDescent="0.35">
      <c r="D543" s="219" t="s">
        <v>623</v>
      </c>
      <c r="E543" s="219"/>
      <c r="F543" s="219"/>
      <c r="G543" s="219"/>
      <c r="H543" s="219"/>
      <c r="I543" s="219"/>
      <c r="J543" s="219"/>
      <c r="K543" s="219"/>
      <c r="L543" s="219"/>
      <c r="M543" s="219"/>
      <c r="N543" s="219"/>
      <c r="O543" s="219"/>
      <c r="P543" s="219"/>
      <c r="Q543" s="219"/>
      <c r="R543" s="219"/>
      <c r="S543" s="219"/>
      <c r="T543" s="219"/>
      <c r="U543" s="219"/>
      <c r="V543" s="219"/>
      <c r="W543" s="219"/>
      <c r="X543" s="219"/>
      <c r="Y543" s="219"/>
      <c r="Z543" s="219"/>
      <c r="AA543" s="219"/>
      <c r="AB543" s="219"/>
      <c r="AC543" s="219"/>
      <c r="AD543" s="219"/>
      <c r="AE543" s="219"/>
      <c r="AF543" s="219"/>
      <c r="AG543" s="219"/>
      <c r="AH543" s="219"/>
      <c r="AI543" s="219"/>
      <c r="AJ543" s="219"/>
      <c r="AK543" s="219"/>
      <c r="AL543" s="219"/>
      <c r="AM543" s="219"/>
      <c r="AN543" s="219"/>
      <c r="AO543" s="219"/>
      <c r="AP543" s="219"/>
      <c r="AQ543" s="219"/>
      <c r="AR543" s="219"/>
      <c r="AS543" s="219"/>
      <c r="AT543" s="219"/>
      <c r="AY543" s="9"/>
      <c r="EG543" s="140"/>
      <c r="EH543" s="140"/>
      <c r="EI543" s="140"/>
      <c r="EJ543" s="140"/>
      <c r="EK543" s="140"/>
      <c r="EL543" s="140"/>
      <c r="EM543" s="140"/>
      <c r="EN543" s="140"/>
      <c r="EO543" s="140"/>
      <c r="EP543" s="140"/>
    </row>
    <row r="544" spans="4:147" ht="14.25" customHeight="1" x14ac:dyDescent="0.35">
      <c r="D544" s="219"/>
      <c r="E544" s="219"/>
      <c r="F544" s="219"/>
      <c r="G544" s="219"/>
      <c r="H544" s="219"/>
      <c r="I544" s="219"/>
      <c r="J544" s="219"/>
      <c r="K544" s="219"/>
      <c r="L544" s="219"/>
      <c r="M544" s="219"/>
      <c r="N544" s="219"/>
      <c r="O544" s="219"/>
      <c r="P544" s="219"/>
      <c r="Q544" s="219"/>
      <c r="R544" s="219"/>
      <c r="S544" s="219"/>
      <c r="T544" s="219"/>
      <c r="U544" s="219"/>
      <c r="V544" s="219"/>
      <c r="W544" s="219"/>
      <c r="X544" s="219"/>
      <c r="Y544" s="219"/>
      <c r="Z544" s="219"/>
      <c r="AA544" s="219"/>
      <c r="AB544" s="219"/>
      <c r="AC544" s="219"/>
      <c r="AD544" s="219"/>
      <c r="AE544" s="219"/>
      <c r="AF544" s="219"/>
      <c r="AG544" s="219"/>
      <c r="AH544" s="219"/>
      <c r="AI544" s="219"/>
      <c r="AJ544" s="219"/>
      <c r="AK544" s="219"/>
      <c r="AL544" s="219"/>
      <c r="AM544" s="219"/>
      <c r="AN544" s="219"/>
      <c r="AO544" s="219"/>
      <c r="AP544" s="219"/>
      <c r="AQ544" s="219"/>
      <c r="AR544" s="219"/>
      <c r="AS544" s="219"/>
      <c r="AT544" s="219"/>
      <c r="AY544" s="14"/>
      <c r="BD544" s="264"/>
      <c r="BE544" s="264"/>
      <c r="BF544" s="264"/>
      <c r="BG544" s="264"/>
      <c r="BH544" s="264"/>
      <c r="BI544" s="264"/>
      <c r="BJ544" s="264"/>
      <c r="BK544" s="264"/>
      <c r="BL544" s="264"/>
      <c r="BM544" s="264"/>
      <c r="BN544" s="264"/>
      <c r="BO544" s="264"/>
      <c r="BP544" s="264"/>
      <c r="BQ544" s="264"/>
      <c r="BR544" s="264"/>
      <c r="BS544" s="264"/>
      <c r="EG544" s="140"/>
      <c r="EH544" s="140"/>
      <c r="EI544" s="140"/>
      <c r="EJ544" s="140"/>
      <c r="EK544" s="140"/>
      <c r="EL544" s="140"/>
      <c r="EM544" s="140"/>
      <c r="EN544" s="140"/>
      <c r="EO544" s="140"/>
      <c r="EP544" s="140"/>
    </row>
    <row r="545" spans="4:146" ht="14.25" customHeight="1" x14ac:dyDescent="0.35">
      <c r="D545" s="463" t="s">
        <v>122</v>
      </c>
      <c r="E545" s="463"/>
      <c r="F545" s="463"/>
      <c r="G545" s="463"/>
      <c r="H545" s="463"/>
      <c r="I545" s="463"/>
      <c r="J545" s="463"/>
      <c r="K545" s="463"/>
      <c r="L545" s="463"/>
      <c r="M545" s="463"/>
      <c r="N545" s="463"/>
      <c r="O545" s="275" t="s">
        <v>984</v>
      </c>
      <c r="P545" s="275"/>
      <c r="Q545" s="275"/>
      <c r="R545" s="275"/>
      <c r="S545" s="275"/>
      <c r="T545" s="275"/>
      <c r="U545" s="275"/>
      <c r="V545" s="275"/>
      <c r="W545" s="275"/>
      <c r="X545" s="275"/>
      <c r="Y545" s="275" t="s">
        <v>624</v>
      </c>
      <c r="Z545" s="275"/>
      <c r="AA545" s="275"/>
      <c r="AB545" s="275"/>
      <c r="AC545" s="275"/>
      <c r="AD545" s="275"/>
      <c r="AE545" s="275"/>
      <c r="AF545" s="275"/>
      <c r="AG545" s="275"/>
      <c r="AH545" s="275"/>
      <c r="AI545" s="275" t="s">
        <v>985</v>
      </c>
      <c r="AJ545" s="275"/>
      <c r="AK545" s="275"/>
      <c r="AL545" s="275"/>
      <c r="AM545" s="275"/>
      <c r="AN545" s="275"/>
      <c r="AO545" s="275"/>
      <c r="AP545" s="275"/>
      <c r="AQ545" s="275"/>
      <c r="AR545" s="275"/>
      <c r="AS545" s="275"/>
      <c r="AT545" s="275"/>
      <c r="AU545" s="6"/>
      <c r="AV545" s="6"/>
      <c r="AW545" s="6"/>
      <c r="AX545" s="6"/>
      <c r="AY545" s="6"/>
      <c r="BD545" s="264"/>
      <c r="BE545" s="264"/>
      <c r="BF545" s="264"/>
      <c r="BG545" s="264"/>
      <c r="BH545" s="264"/>
      <c r="BI545" s="264"/>
      <c r="BJ545" s="264"/>
      <c r="BK545" s="264"/>
      <c r="BL545" s="264"/>
      <c r="BM545" s="264"/>
      <c r="BN545" s="264"/>
      <c r="BO545" s="264"/>
      <c r="BP545" s="264"/>
      <c r="BQ545" s="264"/>
      <c r="BR545" s="264"/>
      <c r="BS545" s="264"/>
      <c r="EG545" s="140"/>
      <c r="EH545" s="140"/>
      <c r="EI545" s="140"/>
      <c r="EJ545" s="140"/>
      <c r="EK545" s="140"/>
      <c r="EL545" s="140"/>
      <c r="EM545" s="140"/>
      <c r="EN545" s="140"/>
      <c r="EO545" s="140"/>
      <c r="EP545" s="140"/>
    </row>
    <row r="546" spans="4:146" ht="14.25" customHeight="1" x14ac:dyDescent="0.35">
      <c r="D546" s="463"/>
      <c r="E546" s="463"/>
      <c r="F546" s="463"/>
      <c r="G546" s="463"/>
      <c r="H546" s="463"/>
      <c r="I546" s="463"/>
      <c r="J546" s="463"/>
      <c r="K546" s="463"/>
      <c r="L546" s="463"/>
      <c r="M546" s="463"/>
      <c r="N546" s="463"/>
      <c r="O546" s="275" t="s">
        <v>327</v>
      </c>
      <c r="P546" s="275"/>
      <c r="Q546" s="275"/>
      <c r="R546" s="275"/>
      <c r="S546" s="275"/>
      <c r="T546" s="275" t="s">
        <v>185</v>
      </c>
      <c r="U546" s="275"/>
      <c r="V546" s="275"/>
      <c r="W546" s="275"/>
      <c r="X546" s="275"/>
      <c r="Y546" s="275" t="s">
        <v>327</v>
      </c>
      <c r="Z546" s="275"/>
      <c r="AA546" s="275"/>
      <c r="AB546" s="275"/>
      <c r="AC546" s="275"/>
      <c r="AD546" s="275" t="s">
        <v>185</v>
      </c>
      <c r="AE546" s="275"/>
      <c r="AF546" s="275"/>
      <c r="AG546" s="275"/>
      <c r="AH546" s="275"/>
      <c r="AI546" s="275" t="s">
        <v>327</v>
      </c>
      <c r="AJ546" s="275"/>
      <c r="AK546" s="275"/>
      <c r="AL546" s="275"/>
      <c r="AM546" s="275"/>
      <c r="AN546" s="275"/>
      <c r="AO546" s="275" t="s">
        <v>185</v>
      </c>
      <c r="AP546" s="275"/>
      <c r="AQ546" s="275"/>
      <c r="AR546" s="275"/>
      <c r="AS546" s="275"/>
      <c r="AT546" s="275"/>
      <c r="BD546" s="477"/>
      <c r="BE546" s="477"/>
      <c r="BF546" s="477"/>
      <c r="BG546" s="477"/>
      <c r="BH546" s="476"/>
      <c r="BI546" s="476"/>
      <c r="BJ546" s="476"/>
      <c r="BK546" s="476"/>
      <c r="BL546" s="477"/>
      <c r="BM546" s="477"/>
      <c r="BN546" s="477"/>
      <c r="BO546" s="477"/>
      <c r="BP546" s="476"/>
      <c r="BQ546" s="476"/>
      <c r="BR546" s="476"/>
      <c r="BS546" s="476"/>
      <c r="EG546" s="140"/>
      <c r="EH546" s="140"/>
      <c r="EI546" s="140"/>
      <c r="EJ546" s="140"/>
      <c r="EK546" s="140"/>
      <c r="EL546" s="140"/>
      <c r="EM546" s="140"/>
      <c r="EN546" s="140"/>
      <c r="EO546" s="140"/>
      <c r="EP546" s="140"/>
    </row>
    <row r="547" spans="4:146" ht="14.25" customHeight="1" x14ac:dyDescent="0.35">
      <c r="D547" s="598">
        <v>103</v>
      </c>
      <c r="E547" s="598"/>
      <c r="F547" s="598"/>
      <c r="G547" s="598"/>
      <c r="H547" s="598"/>
      <c r="I547" s="598"/>
      <c r="J547" s="598"/>
      <c r="K547" s="598"/>
      <c r="L547" s="598"/>
      <c r="M547" s="598"/>
      <c r="N547" s="598"/>
      <c r="O547" s="221">
        <v>71</v>
      </c>
      <c r="P547" s="221"/>
      <c r="Q547" s="221"/>
      <c r="R547" s="221"/>
      <c r="S547" s="221"/>
      <c r="T547" s="221">
        <v>68.900000000000006</v>
      </c>
      <c r="U547" s="221"/>
      <c r="V547" s="221"/>
      <c r="W547" s="221"/>
      <c r="X547" s="221"/>
      <c r="Y547" s="221">
        <v>22</v>
      </c>
      <c r="Z547" s="221"/>
      <c r="AA547" s="221"/>
      <c r="AB547" s="221"/>
      <c r="AC547" s="221"/>
      <c r="AD547" s="221">
        <v>21</v>
      </c>
      <c r="AE547" s="221"/>
      <c r="AF547" s="221"/>
      <c r="AG547" s="221"/>
      <c r="AH547" s="221"/>
      <c r="AI547" s="221">
        <v>10</v>
      </c>
      <c r="AJ547" s="221"/>
      <c r="AK547" s="221"/>
      <c r="AL547" s="221"/>
      <c r="AM547" s="221"/>
      <c r="AN547" s="221"/>
      <c r="AO547" s="598">
        <v>9.6999999999999993</v>
      </c>
      <c r="AP547" s="598"/>
      <c r="AQ547" s="598"/>
      <c r="AR547" s="598"/>
      <c r="AS547" s="598"/>
      <c r="AT547" s="598"/>
      <c r="EG547" s="140"/>
      <c r="EH547" s="140"/>
      <c r="EI547" s="140"/>
      <c r="EJ547" s="140"/>
      <c r="EK547" s="140"/>
      <c r="EL547" s="140"/>
      <c r="EM547" s="140"/>
      <c r="EN547" s="140"/>
      <c r="EO547" s="140"/>
      <c r="EP547" s="140"/>
    </row>
    <row r="548" spans="4:146" ht="14.25" customHeight="1" x14ac:dyDescent="0.35">
      <c r="D548" s="315" t="s">
        <v>607</v>
      </c>
      <c r="E548" s="315"/>
      <c r="F548" s="315"/>
      <c r="G548" s="315"/>
      <c r="H548" s="315"/>
      <c r="I548" s="315"/>
      <c r="J548" s="315"/>
      <c r="K548" s="315"/>
      <c r="L548" s="315"/>
      <c r="M548" s="315"/>
      <c r="N548" s="315"/>
      <c r="O548" s="315"/>
      <c r="P548" s="315"/>
      <c r="Q548" s="315"/>
      <c r="R548" s="315"/>
      <c r="S548" s="315"/>
      <c r="T548" s="315"/>
      <c r="U548" s="315"/>
      <c r="V548" s="315"/>
      <c r="W548" s="315"/>
      <c r="X548" s="315"/>
      <c r="Y548" s="315"/>
      <c r="Z548" s="315"/>
      <c r="AA548" s="315"/>
      <c r="AB548" s="315"/>
      <c r="AC548" s="315"/>
      <c r="AD548" s="315"/>
      <c r="AE548" s="315"/>
      <c r="AF548" s="315"/>
      <c r="AG548" s="315"/>
      <c r="AH548" s="315"/>
      <c r="AI548" s="260"/>
      <c r="AJ548" s="260"/>
      <c r="AK548" s="260"/>
      <c r="AL548" s="260"/>
      <c r="AM548" s="260"/>
      <c r="AN548" s="260"/>
      <c r="AO548" s="260"/>
      <c r="AP548" s="260"/>
      <c r="AQ548" s="260"/>
      <c r="AR548" s="260"/>
      <c r="AS548" s="260"/>
      <c r="AT548" s="260"/>
      <c r="EG548" s="140"/>
      <c r="EH548" s="140"/>
      <c r="EI548" s="140"/>
      <c r="EJ548" s="140"/>
      <c r="EK548" s="140"/>
      <c r="EL548" s="140"/>
      <c r="EM548" s="140"/>
      <c r="EN548" s="140"/>
      <c r="EO548" s="140"/>
      <c r="EP548" s="140"/>
    </row>
    <row r="549" spans="4:146" ht="14.25" customHeight="1" x14ac:dyDescent="0.35">
      <c r="D549" s="84"/>
      <c r="E549" s="84"/>
      <c r="F549" s="84"/>
      <c r="G549" s="84"/>
      <c r="H549" s="84"/>
      <c r="I549" s="84"/>
      <c r="J549" s="84"/>
      <c r="K549" s="84"/>
      <c r="L549" s="84"/>
      <c r="M549" s="84"/>
      <c r="N549" s="84"/>
      <c r="O549" s="84"/>
      <c r="P549" s="84"/>
      <c r="Q549" s="84"/>
      <c r="R549" s="84"/>
      <c r="S549" s="84"/>
      <c r="T549" s="84"/>
      <c r="U549" s="84"/>
      <c r="V549" s="84"/>
      <c r="W549" s="84"/>
      <c r="X549" s="84"/>
      <c r="Y549" s="84"/>
      <c r="Z549" s="84"/>
      <c r="AA549" s="84"/>
      <c r="AB549" s="84"/>
      <c r="AC549" s="84"/>
      <c r="AD549" s="84"/>
      <c r="AE549" s="84"/>
      <c r="AF549" s="84"/>
      <c r="AG549" s="84"/>
      <c r="AH549" s="84"/>
      <c r="AI549" s="84"/>
      <c r="AJ549" s="84"/>
      <c r="AK549" s="84"/>
      <c r="AL549" s="84"/>
      <c r="AM549" s="84"/>
      <c r="AN549" s="84"/>
      <c r="AO549" s="84"/>
      <c r="AP549" s="84"/>
      <c r="AQ549" s="84"/>
      <c r="AR549" s="84"/>
      <c r="AS549" s="84"/>
      <c r="AT549" s="84"/>
      <c r="EG549" s="140"/>
      <c r="EH549" s="140"/>
      <c r="EI549" s="140"/>
      <c r="EJ549" s="140"/>
      <c r="EK549" s="140"/>
      <c r="EL549" s="140"/>
      <c r="EM549" s="140"/>
      <c r="EN549" s="140"/>
      <c r="EO549" s="140"/>
      <c r="EP549" s="140"/>
    </row>
    <row r="550" spans="4:146" ht="14.25" customHeight="1" x14ac:dyDescent="0.35">
      <c r="D550" s="84"/>
      <c r="E550" s="84"/>
      <c r="F550" s="84"/>
      <c r="G550" s="84"/>
      <c r="H550" s="84"/>
      <c r="I550" s="84"/>
      <c r="J550" s="84"/>
      <c r="K550" s="84"/>
      <c r="L550" s="84"/>
      <c r="M550" s="84"/>
      <c r="N550" s="84"/>
      <c r="O550" s="84"/>
      <c r="P550" s="84"/>
      <c r="Q550" s="84"/>
      <c r="R550" s="84"/>
      <c r="S550" s="84"/>
      <c r="T550" s="84"/>
      <c r="U550" s="84"/>
      <c r="V550" s="84"/>
      <c r="W550" s="84"/>
      <c r="X550" s="84"/>
      <c r="Y550" s="84"/>
      <c r="Z550" s="84"/>
      <c r="AA550" s="84"/>
      <c r="AB550" s="84"/>
      <c r="AC550" s="84"/>
      <c r="AD550" s="84"/>
      <c r="AE550" s="84"/>
      <c r="AF550" s="84"/>
      <c r="AG550" s="84"/>
      <c r="AH550" s="84"/>
      <c r="AI550" s="84"/>
      <c r="AJ550" s="84"/>
      <c r="AK550" s="84"/>
      <c r="AL550" s="84"/>
      <c r="AM550" s="84"/>
      <c r="AN550" s="84"/>
      <c r="AO550" s="84"/>
      <c r="AP550" s="84"/>
      <c r="AQ550" s="84"/>
      <c r="AR550" s="84"/>
      <c r="AS550" s="84"/>
      <c r="AT550" s="84"/>
      <c r="EG550" s="140"/>
      <c r="EH550" s="140"/>
      <c r="EI550" s="140"/>
      <c r="EJ550" s="140"/>
      <c r="EK550" s="140"/>
      <c r="EL550" s="140"/>
      <c r="EM550" s="140"/>
      <c r="EN550" s="140"/>
      <c r="EO550" s="140"/>
      <c r="EP550" s="140"/>
    </row>
    <row r="551" spans="4:146" ht="14.25" customHeight="1" x14ac:dyDescent="0.35">
      <c r="D551" s="429" t="s">
        <v>328</v>
      </c>
      <c r="E551" s="429"/>
      <c r="F551" s="429"/>
      <c r="G551" s="429"/>
      <c r="H551" s="429"/>
      <c r="I551" s="429"/>
      <c r="J551" s="429"/>
      <c r="K551" s="429"/>
      <c r="L551" s="429"/>
      <c r="M551" s="429"/>
      <c r="N551" s="429"/>
      <c r="O551" s="429"/>
      <c r="P551" s="429"/>
      <c r="Q551" s="429"/>
      <c r="R551" s="429"/>
      <c r="S551" s="429"/>
      <c r="T551" s="429"/>
      <c r="U551" s="429"/>
      <c r="V551" s="429"/>
      <c r="W551" s="429"/>
      <c r="X551" s="429"/>
      <c r="Y551" s="429"/>
      <c r="Z551" s="429"/>
      <c r="AA551" s="429"/>
      <c r="AB551" s="429"/>
      <c r="AC551" s="429"/>
      <c r="AD551" s="429"/>
      <c r="AE551" s="429"/>
      <c r="AF551" s="429"/>
      <c r="AG551" s="429"/>
      <c r="AH551" s="429"/>
      <c r="AI551" s="429"/>
      <c r="AJ551" s="429"/>
      <c r="AK551" s="429"/>
      <c r="AL551" s="429"/>
      <c r="AM551" s="429"/>
      <c r="AN551" s="429"/>
      <c r="AO551" s="429"/>
      <c r="AP551" s="429"/>
      <c r="AQ551" s="429"/>
      <c r="AR551" s="429"/>
      <c r="AS551" s="429"/>
      <c r="AT551" s="429"/>
      <c r="AU551" s="429"/>
      <c r="AV551" s="429"/>
      <c r="AW551" s="429"/>
      <c r="AX551" s="429"/>
      <c r="AY551" s="429"/>
      <c r="AZ551" s="429"/>
      <c r="BA551" s="429"/>
      <c r="BB551" s="429"/>
      <c r="BC551" s="429"/>
      <c r="BD551" s="429"/>
      <c r="BE551" s="429"/>
      <c r="BF551" s="429"/>
      <c r="BG551" s="429"/>
      <c r="BH551" s="429"/>
      <c r="BI551" s="429"/>
      <c r="BJ551" s="429"/>
      <c r="BK551" s="429"/>
      <c r="BL551" s="429"/>
      <c r="BM551" s="429"/>
      <c r="BN551" s="429"/>
      <c r="BO551" s="429"/>
      <c r="BP551" s="429"/>
      <c r="BQ551" s="429"/>
      <c r="BR551" s="429"/>
      <c r="BS551" s="429"/>
      <c r="BT551" s="429"/>
      <c r="BU551" s="429"/>
      <c r="BV551" s="429"/>
      <c r="BW551" s="429"/>
      <c r="BX551" s="429"/>
      <c r="BY551" s="429"/>
      <c r="BZ551" s="429"/>
      <c r="CA551" s="429"/>
      <c r="CB551" s="429"/>
      <c r="CC551" s="429"/>
      <c r="CD551" s="429"/>
      <c r="CE551" s="429"/>
      <c r="CF551" s="429"/>
      <c r="CG551" s="429"/>
      <c r="CH551" s="429"/>
      <c r="CI551" s="429"/>
      <c r="CJ551" s="429"/>
      <c r="CK551" s="429"/>
      <c r="CL551" s="429"/>
      <c r="CM551" s="429"/>
      <c r="CN551" s="429"/>
      <c r="EG551" s="140"/>
      <c r="EH551" s="140"/>
      <c r="EI551" s="140"/>
      <c r="EJ551" s="140"/>
      <c r="EK551" s="140"/>
      <c r="EL551" s="140"/>
      <c r="EM551" s="140"/>
      <c r="EN551" s="140"/>
      <c r="EO551" s="140"/>
      <c r="EP551" s="140"/>
    </row>
    <row r="552" spans="4:146" ht="14.25" customHeight="1" x14ac:dyDescent="0.35">
      <c r="D552" s="429"/>
      <c r="E552" s="429"/>
      <c r="F552" s="429"/>
      <c r="G552" s="429"/>
      <c r="H552" s="429"/>
      <c r="I552" s="429"/>
      <c r="J552" s="429"/>
      <c r="K552" s="429"/>
      <c r="L552" s="429"/>
      <c r="M552" s="429"/>
      <c r="N552" s="429"/>
      <c r="O552" s="429"/>
      <c r="P552" s="429"/>
      <c r="Q552" s="429"/>
      <c r="R552" s="429"/>
      <c r="S552" s="429"/>
      <c r="T552" s="429"/>
      <c r="U552" s="429"/>
      <c r="V552" s="429"/>
      <c r="W552" s="429"/>
      <c r="X552" s="429"/>
      <c r="Y552" s="429"/>
      <c r="Z552" s="429"/>
      <c r="AA552" s="429"/>
      <c r="AB552" s="429"/>
      <c r="AC552" s="429"/>
      <c r="AD552" s="429"/>
      <c r="AE552" s="429"/>
      <c r="AF552" s="429"/>
      <c r="AG552" s="429"/>
      <c r="AH552" s="429"/>
      <c r="AI552" s="429"/>
      <c r="AJ552" s="429"/>
      <c r="AK552" s="429"/>
      <c r="AL552" s="429"/>
      <c r="AM552" s="429"/>
      <c r="AN552" s="429"/>
      <c r="AO552" s="429"/>
      <c r="AP552" s="429"/>
      <c r="AQ552" s="429"/>
      <c r="AR552" s="429"/>
      <c r="AS552" s="429"/>
      <c r="AT552" s="429"/>
      <c r="AU552" s="429"/>
      <c r="AV552" s="429"/>
      <c r="AW552" s="429"/>
      <c r="AX552" s="429"/>
      <c r="AY552" s="429"/>
      <c r="AZ552" s="429"/>
      <c r="BA552" s="429"/>
      <c r="BB552" s="429"/>
      <c r="BC552" s="429"/>
      <c r="BD552" s="429"/>
      <c r="BE552" s="429"/>
      <c r="BF552" s="429"/>
      <c r="BG552" s="429"/>
      <c r="BH552" s="429"/>
      <c r="BI552" s="429"/>
      <c r="BJ552" s="429"/>
      <c r="BK552" s="429"/>
      <c r="BL552" s="429"/>
      <c r="BM552" s="429"/>
      <c r="BN552" s="429"/>
      <c r="BO552" s="429"/>
      <c r="BP552" s="429"/>
      <c r="BQ552" s="429"/>
      <c r="BR552" s="429"/>
      <c r="BS552" s="429"/>
      <c r="BT552" s="429"/>
      <c r="BU552" s="429"/>
      <c r="BV552" s="429"/>
      <c r="BW552" s="429"/>
      <c r="BX552" s="429"/>
      <c r="BY552" s="429"/>
      <c r="BZ552" s="429"/>
      <c r="CA552" s="429"/>
      <c r="CB552" s="429"/>
      <c r="CC552" s="429"/>
      <c r="CD552" s="429"/>
      <c r="CE552" s="429"/>
      <c r="CF552" s="429"/>
      <c r="CG552" s="429"/>
      <c r="CH552" s="429"/>
      <c r="CI552" s="429"/>
      <c r="CJ552" s="429"/>
      <c r="CK552" s="429"/>
      <c r="CL552" s="429"/>
      <c r="CM552" s="429"/>
      <c r="CN552" s="429"/>
      <c r="EG552" s="140"/>
      <c r="EH552" s="140"/>
      <c r="EI552" s="140"/>
      <c r="EJ552" s="140"/>
      <c r="EK552" s="140"/>
      <c r="EL552" s="140"/>
      <c r="EM552" s="140"/>
      <c r="EN552" s="140"/>
      <c r="EO552" s="140"/>
      <c r="EP552" s="140"/>
    </row>
    <row r="553" spans="4:146" ht="14.25" customHeight="1" x14ac:dyDescent="0.35">
      <c r="D553" s="241" t="s">
        <v>329</v>
      </c>
      <c r="E553" s="241"/>
      <c r="F553" s="241"/>
      <c r="G553" s="241"/>
      <c r="H553" s="241"/>
      <c r="I553" s="241"/>
      <c r="J553" s="241"/>
      <c r="K553" s="241"/>
      <c r="L553" s="241"/>
      <c r="M553" s="241"/>
      <c r="N553" s="241"/>
      <c r="O553" s="241"/>
      <c r="P553" s="241"/>
      <c r="Q553" s="241"/>
      <c r="R553" s="241"/>
      <c r="S553" s="241"/>
      <c r="T553" s="241"/>
      <c r="U553" s="241"/>
      <c r="V553" s="241"/>
      <c r="W553" s="241"/>
      <c r="X553" s="241"/>
      <c r="Y553" s="241"/>
      <c r="Z553" s="241"/>
      <c r="AA553" s="241"/>
      <c r="AB553" s="241"/>
      <c r="AC553" s="241"/>
      <c r="AD553" s="241"/>
      <c r="AE553" s="241"/>
      <c r="AF553" s="241"/>
      <c r="AG553" s="241"/>
      <c r="AH553" s="241"/>
      <c r="AI553" s="241"/>
      <c r="AJ553" s="241"/>
      <c r="AK553" s="241"/>
      <c r="AL553" s="241"/>
      <c r="AM553" s="241"/>
      <c r="AN553" s="241"/>
      <c r="AO553" s="241"/>
      <c r="AP553" s="241"/>
      <c r="AQ553" s="241"/>
      <c r="AR553" s="241"/>
      <c r="AS553" s="241"/>
      <c r="AT553" s="241"/>
      <c r="EG553" s="140"/>
      <c r="EH553" s="140"/>
      <c r="EI553" s="140"/>
      <c r="EJ553" s="140"/>
      <c r="EK553" s="140"/>
      <c r="EL553" s="140"/>
      <c r="EM553" s="140"/>
      <c r="EN553" s="140"/>
      <c r="EO553" s="140"/>
      <c r="EP553" s="140"/>
    </row>
    <row r="554" spans="4:146" ht="14.25" customHeight="1" x14ac:dyDescent="0.35">
      <c r="D554" s="241"/>
      <c r="E554" s="241"/>
      <c r="F554" s="241"/>
      <c r="G554" s="241"/>
      <c r="H554" s="241"/>
      <c r="I554" s="241"/>
      <c r="J554" s="241"/>
      <c r="K554" s="241"/>
      <c r="L554" s="241"/>
      <c r="M554" s="241"/>
      <c r="N554" s="241"/>
      <c r="O554" s="241"/>
      <c r="P554" s="241"/>
      <c r="Q554" s="241"/>
      <c r="R554" s="241"/>
      <c r="S554" s="241"/>
      <c r="T554" s="241"/>
      <c r="U554" s="241"/>
      <c r="V554" s="241"/>
      <c r="W554" s="241"/>
      <c r="X554" s="241"/>
      <c r="Y554" s="241"/>
      <c r="Z554" s="241"/>
      <c r="AA554" s="241"/>
      <c r="AB554" s="241"/>
      <c r="AC554" s="241"/>
      <c r="AD554" s="241"/>
      <c r="AE554" s="241"/>
      <c r="AF554" s="241"/>
      <c r="AG554" s="241"/>
      <c r="AH554" s="241"/>
      <c r="AI554" s="241"/>
      <c r="AJ554" s="241"/>
      <c r="AK554" s="241"/>
      <c r="AL554" s="241"/>
      <c r="AM554" s="241"/>
      <c r="AN554" s="241"/>
      <c r="AO554" s="241"/>
      <c r="AP554" s="241"/>
      <c r="AQ554" s="241"/>
      <c r="AR554" s="241"/>
      <c r="AS554" s="241"/>
      <c r="AT554" s="241"/>
      <c r="EG554" s="140"/>
      <c r="EH554" s="447" t="s">
        <v>335</v>
      </c>
      <c r="EI554" s="447"/>
      <c r="EJ554" s="447"/>
      <c r="EK554" s="140"/>
      <c r="EL554" s="140"/>
      <c r="EM554" s="140"/>
      <c r="EN554" s="140"/>
      <c r="EO554" s="140"/>
      <c r="EP554" s="140"/>
    </row>
    <row r="555" spans="4:146" ht="14.25" customHeight="1" x14ac:dyDescent="0.35">
      <c r="D555" s="229" t="s">
        <v>333</v>
      </c>
      <c r="E555" s="229"/>
      <c r="F555" s="229"/>
      <c r="G555" s="229"/>
      <c r="H555" s="229"/>
      <c r="I555" s="229"/>
      <c r="J555" s="229"/>
      <c r="K555" s="229"/>
      <c r="L555" s="229"/>
      <c r="M555" s="229"/>
      <c r="N555" s="229"/>
      <c r="O555" s="229"/>
      <c r="P555" s="229"/>
      <c r="Q555" s="229"/>
      <c r="R555" s="229"/>
      <c r="S555" s="229"/>
      <c r="T555" s="229"/>
      <c r="U555" s="229"/>
      <c r="V555" s="229"/>
      <c r="W555" s="229"/>
      <c r="X555" s="229"/>
      <c r="Y555" s="229"/>
      <c r="Z555" s="229"/>
      <c r="AA555" s="601">
        <v>43070</v>
      </c>
      <c r="AB555" s="601"/>
      <c r="AC555" s="601"/>
      <c r="AD555" s="601"/>
      <c r="AE555" s="601"/>
      <c r="AF555" s="601"/>
      <c r="AG555" s="601"/>
      <c r="AH555" s="601"/>
      <c r="AI555" s="601"/>
      <c r="AJ555" s="601"/>
      <c r="AK555" s="601">
        <v>43800</v>
      </c>
      <c r="AL555" s="601"/>
      <c r="AM555" s="601"/>
      <c r="AN555" s="601"/>
      <c r="AO555" s="601"/>
      <c r="AP555" s="601"/>
      <c r="AQ555" s="601"/>
      <c r="AR555" s="601"/>
      <c r="AS555" s="601"/>
      <c r="AT555" s="601"/>
      <c r="EG555" s="140"/>
      <c r="EH555" s="163" t="s">
        <v>336</v>
      </c>
      <c r="EI555" s="163">
        <v>2018</v>
      </c>
      <c r="EJ555" s="163">
        <v>2019</v>
      </c>
      <c r="EK555" s="140"/>
      <c r="EL555" s="140"/>
      <c r="EM555" s="140"/>
      <c r="EN555" s="140"/>
      <c r="EO555" s="140"/>
      <c r="EP555" s="140"/>
    </row>
    <row r="556" spans="4:146" ht="14.25" customHeight="1" x14ac:dyDescent="0.35">
      <c r="D556" s="229"/>
      <c r="E556" s="229"/>
      <c r="F556" s="229"/>
      <c r="G556" s="229"/>
      <c r="H556" s="229"/>
      <c r="I556" s="229"/>
      <c r="J556" s="229"/>
      <c r="K556" s="229"/>
      <c r="L556" s="229"/>
      <c r="M556" s="229"/>
      <c r="N556" s="229"/>
      <c r="O556" s="229"/>
      <c r="P556" s="229"/>
      <c r="Q556" s="229"/>
      <c r="R556" s="229"/>
      <c r="S556" s="229"/>
      <c r="T556" s="229"/>
      <c r="U556" s="229"/>
      <c r="V556" s="229"/>
      <c r="W556" s="229"/>
      <c r="X556" s="229"/>
      <c r="Y556" s="229"/>
      <c r="Z556" s="229"/>
      <c r="AA556" s="601"/>
      <c r="AB556" s="601"/>
      <c r="AC556" s="601"/>
      <c r="AD556" s="601"/>
      <c r="AE556" s="601"/>
      <c r="AF556" s="601"/>
      <c r="AG556" s="601"/>
      <c r="AH556" s="601"/>
      <c r="AI556" s="601"/>
      <c r="AJ556" s="601"/>
      <c r="AK556" s="601"/>
      <c r="AL556" s="601"/>
      <c r="AM556" s="601"/>
      <c r="AN556" s="601"/>
      <c r="AO556" s="601"/>
      <c r="AP556" s="601"/>
      <c r="AQ556" s="601"/>
      <c r="AR556" s="601"/>
      <c r="AS556" s="601"/>
      <c r="AT556" s="601"/>
      <c r="EG556" s="140"/>
      <c r="EH556" s="140" t="s">
        <v>138</v>
      </c>
      <c r="EI556" s="140">
        <f>+AA567</f>
        <v>89.22</v>
      </c>
      <c r="EJ556" s="140">
        <f>+AK567</f>
        <v>0</v>
      </c>
      <c r="EK556" s="140"/>
      <c r="EL556" s="140"/>
      <c r="EM556" s="140"/>
      <c r="EN556" s="140"/>
      <c r="EO556" s="140"/>
      <c r="EP556" s="140"/>
    </row>
    <row r="557" spans="4:146" ht="14.25" customHeight="1" x14ac:dyDescent="0.35">
      <c r="D557" s="215" t="s">
        <v>331</v>
      </c>
      <c r="E557" s="215"/>
      <c r="F557" s="215"/>
      <c r="G557" s="215"/>
      <c r="H557" s="215"/>
      <c r="I557" s="215"/>
      <c r="J557" s="215"/>
      <c r="K557" s="215"/>
      <c r="L557" s="215"/>
      <c r="M557" s="215"/>
      <c r="N557" s="215"/>
      <c r="O557" s="215"/>
      <c r="P557" s="215"/>
      <c r="Q557" s="215"/>
      <c r="R557" s="215"/>
      <c r="S557" s="215"/>
      <c r="T557" s="215"/>
      <c r="U557" s="215"/>
      <c r="V557" s="215"/>
      <c r="W557" s="215"/>
      <c r="X557" s="215"/>
      <c r="Y557" s="215"/>
      <c r="Z557" s="215"/>
      <c r="AA557" s="401"/>
      <c r="AB557" s="401"/>
      <c r="AC557" s="401"/>
      <c r="AD557" s="401"/>
      <c r="AE557" s="401"/>
      <c r="AF557" s="401"/>
      <c r="AG557" s="401"/>
      <c r="AH557" s="401"/>
      <c r="AI557" s="401"/>
      <c r="AJ557" s="401"/>
      <c r="AK557" s="401">
        <v>737</v>
      </c>
      <c r="AL557" s="401"/>
      <c r="AM557" s="401"/>
      <c r="AN557" s="401"/>
      <c r="AO557" s="401"/>
      <c r="AP557" s="401"/>
      <c r="AQ557" s="401"/>
      <c r="AR557" s="401"/>
      <c r="AS557" s="401"/>
      <c r="AT557" s="401"/>
      <c r="EG557" s="140"/>
      <c r="EH557" s="140" t="str">
        <f>+D568</f>
        <v>Córdoba</v>
      </c>
      <c r="EI557" s="140">
        <f>+AA568</f>
        <v>88.02</v>
      </c>
      <c r="EJ557" s="140">
        <f>+AK568</f>
        <v>81.08</v>
      </c>
      <c r="EK557" s="140"/>
      <c r="EL557" s="140"/>
      <c r="EM557" s="140"/>
      <c r="EN557" s="140"/>
      <c r="EO557" s="140"/>
      <c r="EP557" s="140"/>
    </row>
    <row r="558" spans="4:146" ht="14.25" customHeight="1" x14ac:dyDescent="0.35">
      <c r="D558" s="215" t="s">
        <v>332</v>
      </c>
      <c r="E558" s="215"/>
      <c r="F558" s="215"/>
      <c r="G558" s="215"/>
      <c r="H558" s="215"/>
      <c r="I558" s="215"/>
      <c r="J558" s="215"/>
      <c r="K558" s="215"/>
      <c r="L558" s="215"/>
      <c r="M558" s="215"/>
      <c r="N558" s="215"/>
      <c r="O558" s="215"/>
      <c r="P558" s="215"/>
      <c r="Q558" s="215"/>
      <c r="R558" s="215"/>
      <c r="S558" s="215"/>
      <c r="T558" s="215"/>
      <c r="U558" s="215"/>
      <c r="V558" s="215"/>
      <c r="W558" s="215"/>
      <c r="X558" s="215"/>
      <c r="Y558" s="215"/>
      <c r="Z558" s="215"/>
      <c r="AA558" s="401"/>
      <c r="AB558" s="401"/>
      <c r="AC558" s="401"/>
      <c r="AD558" s="401"/>
      <c r="AE558" s="401"/>
      <c r="AF558" s="401"/>
      <c r="AG558" s="401"/>
      <c r="AH558" s="401"/>
      <c r="AI558" s="401"/>
      <c r="AJ558" s="401"/>
      <c r="AK558" s="401">
        <v>3835</v>
      </c>
      <c r="AL558" s="401"/>
      <c r="AM558" s="401"/>
      <c r="AN558" s="401"/>
      <c r="AO558" s="401"/>
      <c r="AP558" s="401"/>
      <c r="AQ558" s="401"/>
      <c r="AR558" s="401"/>
      <c r="AS558" s="401"/>
      <c r="AT558" s="401"/>
      <c r="EG558" s="140"/>
      <c r="EH558" s="140"/>
      <c r="EI558" s="140"/>
      <c r="EJ558" s="140"/>
      <c r="EK558" s="140"/>
      <c r="EL558" s="140"/>
      <c r="EM558" s="140"/>
      <c r="EN558" s="140"/>
      <c r="EO558" s="140"/>
      <c r="EP558" s="140"/>
    </row>
    <row r="559" spans="4:146" ht="14.25" customHeight="1" x14ac:dyDescent="0.35">
      <c r="D559" s="215" t="s">
        <v>334</v>
      </c>
      <c r="E559" s="215"/>
      <c r="F559" s="215"/>
      <c r="G559" s="215"/>
      <c r="H559" s="215"/>
      <c r="I559" s="215"/>
      <c r="J559" s="215"/>
      <c r="K559" s="215"/>
      <c r="L559" s="215"/>
      <c r="M559" s="215"/>
      <c r="N559" s="215"/>
      <c r="O559" s="215"/>
      <c r="P559" s="215"/>
      <c r="Q559" s="215"/>
      <c r="R559" s="215"/>
      <c r="S559" s="215"/>
      <c r="T559" s="215"/>
      <c r="U559" s="215"/>
      <c r="V559" s="215"/>
      <c r="W559" s="215"/>
      <c r="X559" s="215"/>
      <c r="Y559" s="215"/>
      <c r="Z559" s="215"/>
      <c r="AA559" s="401"/>
      <c r="AB559" s="401"/>
      <c r="AC559" s="401"/>
      <c r="AD559" s="401"/>
      <c r="AE559" s="401"/>
      <c r="AF559" s="401"/>
      <c r="AG559" s="401"/>
      <c r="AH559" s="401"/>
      <c r="AI559" s="401"/>
      <c r="AJ559" s="401"/>
      <c r="AK559" s="401">
        <v>39</v>
      </c>
      <c r="AL559" s="401"/>
      <c r="AM559" s="401"/>
      <c r="AN559" s="401"/>
      <c r="AO559" s="401"/>
      <c r="AP559" s="401"/>
      <c r="AQ559" s="401"/>
      <c r="AR559" s="401"/>
      <c r="AS559" s="401"/>
      <c r="AT559" s="401"/>
      <c r="EG559" s="140"/>
      <c r="EH559" s="140"/>
      <c r="EI559" s="140"/>
      <c r="EJ559" s="140"/>
      <c r="EK559" s="140"/>
      <c r="EL559" s="140"/>
      <c r="EM559" s="140"/>
      <c r="EN559" s="140"/>
      <c r="EO559" s="140"/>
      <c r="EP559" s="140"/>
    </row>
    <row r="560" spans="4:146" ht="14.25" customHeight="1" x14ac:dyDescent="0.35">
      <c r="D560" s="273" t="s">
        <v>330</v>
      </c>
      <c r="E560" s="273"/>
      <c r="F560" s="273"/>
      <c r="G560" s="273"/>
      <c r="H560" s="273"/>
      <c r="I560" s="273"/>
      <c r="J560" s="273"/>
      <c r="K560" s="273"/>
      <c r="L560" s="273"/>
      <c r="M560" s="273"/>
      <c r="N560" s="273"/>
      <c r="O560" s="273"/>
      <c r="P560" s="273"/>
      <c r="Q560" s="273"/>
      <c r="R560" s="273"/>
      <c r="S560" s="273"/>
      <c r="T560" s="273"/>
      <c r="U560" s="273"/>
      <c r="V560" s="273"/>
      <c r="W560" s="273"/>
      <c r="X560" s="273"/>
      <c r="Y560" s="273"/>
      <c r="Z560" s="273"/>
      <c r="AA560" s="314">
        <f>SUM(AA557:AJ559)</f>
        <v>0</v>
      </c>
      <c r="AB560" s="314"/>
      <c r="AC560" s="314"/>
      <c r="AD560" s="314"/>
      <c r="AE560" s="314"/>
      <c r="AF560" s="314"/>
      <c r="AG560" s="314"/>
      <c r="AH560" s="314"/>
      <c r="AI560" s="314"/>
      <c r="AJ560" s="314"/>
      <c r="AK560" s="314">
        <f>SUM(AK557:AT559)</f>
        <v>4611</v>
      </c>
      <c r="AL560" s="314"/>
      <c r="AM560" s="314"/>
      <c r="AN560" s="314"/>
      <c r="AO560" s="314"/>
      <c r="AP560" s="314"/>
      <c r="AQ560" s="314"/>
      <c r="AR560" s="314"/>
      <c r="AS560" s="314"/>
      <c r="AT560" s="314"/>
      <c r="DP560" s="140"/>
      <c r="DQ560" s="140"/>
      <c r="DR560" s="140"/>
      <c r="DS560" s="140"/>
      <c r="DT560" s="140"/>
      <c r="DU560" s="140"/>
      <c r="DV560" s="140"/>
      <c r="DW560" s="140"/>
      <c r="DX560" s="140"/>
      <c r="DY560" s="140"/>
      <c r="DZ560" s="140"/>
      <c r="EA560" s="140"/>
      <c r="EB560" s="140"/>
      <c r="EC560" s="140"/>
      <c r="ED560" s="140"/>
      <c r="EE560" s="140"/>
      <c r="EF560" s="140"/>
      <c r="EG560" s="140"/>
      <c r="EH560" s="140"/>
      <c r="EI560" s="140"/>
      <c r="EJ560" s="140"/>
      <c r="EK560" s="140"/>
      <c r="EL560" s="140"/>
      <c r="EM560" s="140"/>
      <c r="EN560" s="140"/>
      <c r="EO560" s="140"/>
      <c r="EP560" s="140"/>
    </row>
    <row r="561" spans="1:146" ht="14.25" customHeight="1" x14ac:dyDescent="0.35">
      <c r="D561" s="315" t="s">
        <v>338</v>
      </c>
      <c r="E561" s="315"/>
      <c r="F561" s="315"/>
      <c r="G561" s="315"/>
      <c r="H561" s="315"/>
      <c r="I561" s="315"/>
      <c r="J561" s="315"/>
      <c r="K561" s="315"/>
      <c r="L561" s="315"/>
      <c r="M561" s="315"/>
      <c r="N561" s="315"/>
      <c r="O561" s="315"/>
      <c r="P561" s="315"/>
      <c r="Q561" s="315"/>
      <c r="R561" s="315"/>
      <c r="S561" s="315"/>
      <c r="T561" s="315"/>
      <c r="U561" s="315"/>
      <c r="V561" s="315"/>
      <c r="W561" s="315"/>
      <c r="X561" s="315"/>
      <c r="Y561" s="315"/>
      <c r="Z561" s="315"/>
      <c r="AA561" s="315"/>
      <c r="AB561" s="315"/>
      <c r="AC561" s="315"/>
      <c r="AD561" s="315"/>
      <c r="AE561" s="315"/>
      <c r="AF561" s="315"/>
      <c r="AG561" s="315"/>
      <c r="AH561" s="315"/>
      <c r="AI561" s="315"/>
      <c r="AJ561" s="315"/>
      <c r="AK561" s="315"/>
      <c r="AL561" s="315"/>
      <c r="AM561" s="315"/>
      <c r="AN561" s="315"/>
      <c r="AO561" s="315"/>
      <c r="AP561" s="315"/>
      <c r="AQ561" s="315"/>
      <c r="AR561" s="315"/>
      <c r="AS561" s="315"/>
      <c r="AT561" s="315"/>
      <c r="DP561" s="140"/>
      <c r="DQ561" s="140"/>
      <c r="DR561" s="140"/>
      <c r="DS561" s="140"/>
      <c r="DT561" s="140"/>
      <c r="DU561" s="140"/>
      <c r="DV561" s="140"/>
      <c r="DW561" s="140"/>
      <c r="DX561" s="140"/>
      <c r="DY561" s="140"/>
      <c r="DZ561" s="140"/>
      <c r="EA561" s="140"/>
      <c r="EB561" s="140"/>
      <c r="EC561" s="140"/>
      <c r="ED561" s="140"/>
      <c r="EE561" s="140"/>
      <c r="EF561" s="140"/>
      <c r="EG561" s="140"/>
      <c r="EH561" s="140"/>
      <c r="EI561" s="140"/>
      <c r="EJ561" s="140"/>
      <c r="EK561" s="140"/>
      <c r="EL561" s="140"/>
      <c r="EM561" s="140"/>
      <c r="EN561" s="140"/>
      <c r="EO561" s="140"/>
      <c r="EP561" s="140"/>
    </row>
    <row r="562" spans="1:146" ht="14.25" customHeight="1" x14ac:dyDescent="0.35">
      <c r="DP562" s="140"/>
      <c r="DQ562" s="140"/>
      <c r="DR562" s="140"/>
      <c r="DS562" s="140"/>
      <c r="DT562" s="140"/>
      <c r="DU562" s="140"/>
      <c r="DV562" s="140"/>
      <c r="DW562" s="140"/>
      <c r="DX562" s="140"/>
      <c r="DY562" s="140"/>
      <c r="DZ562" s="140"/>
      <c r="EA562" s="140"/>
      <c r="EB562" s="140"/>
      <c r="EC562" s="140"/>
      <c r="ED562" s="140"/>
      <c r="EE562" s="140"/>
      <c r="EF562" s="140"/>
      <c r="EG562" s="140"/>
      <c r="EH562" s="140"/>
      <c r="EI562" s="140"/>
      <c r="EJ562" s="140"/>
      <c r="EK562" s="140"/>
      <c r="EL562" s="140"/>
      <c r="EM562" s="140"/>
      <c r="EN562" s="140"/>
      <c r="EO562" s="140"/>
      <c r="EP562" s="140"/>
    </row>
    <row r="563" spans="1:146" ht="14.25" customHeight="1" x14ac:dyDescent="0.35">
      <c r="D563" s="241" t="s">
        <v>337</v>
      </c>
      <c r="E563" s="241"/>
      <c r="F563" s="241"/>
      <c r="G563" s="241"/>
      <c r="H563" s="241"/>
      <c r="I563" s="241"/>
      <c r="J563" s="241"/>
      <c r="K563" s="241"/>
      <c r="L563" s="241"/>
      <c r="M563" s="241"/>
      <c r="N563" s="241"/>
      <c r="O563" s="241"/>
      <c r="P563" s="241"/>
      <c r="Q563" s="241"/>
      <c r="R563" s="241"/>
      <c r="S563" s="241"/>
      <c r="T563" s="241"/>
      <c r="U563" s="241"/>
      <c r="V563" s="241"/>
      <c r="W563" s="241"/>
      <c r="X563" s="241"/>
      <c r="Y563" s="241"/>
      <c r="Z563" s="241"/>
      <c r="AA563" s="241"/>
      <c r="AB563" s="241"/>
      <c r="AC563" s="241"/>
      <c r="AD563" s="241"/>
      <c r="AE563" s="241"/>
      <c r="AF563" s="241"/>
      <c r="AG563" s="241"/>
      <c r="AH563" s="241"/>
      <c r="AI563" s="241"/>
      <c r="AJ563" s="241"/>
      <c r="AK563" s="241"/>
      <c r="AL563" s="241"/>
      <c r="AM563" s="241"/>
      <c r="AN563" s="241"/>
      <c r="AO563" s="241"/>
      <c r="AP563" s="241"/>
      <c r="AQ563" s="241"/>
      <c r="AR563" s="241"/>
      <c r="AS563" s="241"/>
      <c r="AT563" s="241"/>
      <c r="DP563" s="140"/>
      <c r="DQ563" s="140"/>
      <c r="DR563" s="140"/>
      <c r="DS563" s="140"/>
      <c r="DT563" s="140"/>
      <c r="DU563" s="140"/>
      <c r="DV563" s="140"/>
      <c r="DW563" s="140"/>
      <c r="DX563" s="140"/>
      <c r="DY563" s="140"/>
      <c r="DZ563" s="140"/>
      <c r="EA563" s="140"/>
      <c r="EB563" s="140"/>
      <c r="EC563" s="140"/>
      <c r="ED563" s="140"/>
      <c r="EE563" s="140"/>
      <c r="EF563" s="140"/>
      <c r="EG563" s="140"/>
      <c r="EH563" s="140"/>
      <c r="EI563" s="140"/>
      <c r="EJ563" s="140"/>
      <c r="EK563" s="140"/>
      <c r="EL563" s="140"/>
      <c r="EM563" s="140"/>
      <c r="EN563" s="140"/>
      <c r="EO563" s="140"/>
      <c r="EP563" s="140"/>
    </row>
    <row r="564" spans="1:146" ht="14.25" customHeight="1" x14ac:dyDescent="0.35">
      <c r="D564" s="241"/>
      <c r="E564" s="241"/>
      <c r="F564" s="241"/>
      <c r="G564" s="241"/>
      <c r="H564" s="241"/>
      <c r="I564" s="241"/>
      <c r="J564" s="241"/>
      <c r="K564" s="241"/>
      <c r="L564" s="241"/>
      <c r="M564" s="241"/>
      <c r="N564" s="241"/>
      <c r="O564" s="241"/>
      <c r="P564" s="241"/>
      <c r="Q564" s="241"/>
      <c r="R564" s="241"/>
      <c r="S564" s="241"/>
      <c r="T564" s="241"/>
      <c r="U564" s="241"/>
      <c r="V564" s="241"/>
      <c r="W564" s="241"/>
      <c r="X564" s="241"/>
      <c r="Y564" s="241"/>
      <c r="Z564" s="241"/>
      <c r="AA564" s="241"/>
      <c r="AB564" s="241"/>
      <c r="AC564" s="241"/>
      <c r="AD564" s="241"/>
      <c r="AE564" s="241"/>
      <c r="AF564" s="241"/>
      <c r="AG564" s="241"/>
      <c r="AH564" s="241"/>
      <c r="AI564" s="241"/>
      <c r="AJ564" s="241"/>
      <c r="AK564" s="241"/>
      <c r="AL564" s="241"/>
      <c r="AM564" s="241"/>
      <c r="AN564" s="241"/>
      <c r="AO564" s="241"/>
      <c r="AP564" s="241"/>
      <c r="AQ564" s="241"/>
      <c r="AR564" s="241"/>
      <c r="AS564" s="241"/>
      <c r="AT564" s="241"/>
      <c r="DP564" s="140"/>
      <c r="DQ564" s="140"/>
      <c r="DR564" s="140"/>
      <c r="DS564" s="140"/>
      <c r="DT564" s="140"/>
      <c r="DU564" s="140"/>
      <c r="DV564" s="140"/>
      <c r="DW564" s="140"/>
      <c r="DX564" s="140"/>
      <c r="DY564" s="140"/>
      <c r="DZ564" s="140"/>
      <c r="EA564" s="140"/>
      <c r="EB564" s="140"/>
      <c r="EC564" s="140"/>
      <c r="ED564" s="140"/>
      <c r="EE564" s="140"/>
      <c r="EF564" s="140"/>
      <c r="EG564" s="140"/>
      <c r="EH564" s="140"/>
      <c r="EI564" s="140"/>
      <c r="EJ564" s="140"/>
      <c r="EK564" s="140"/>
      <c r="EL564" s="140"/>
      <c r="EM564" s="140"/>
      <c r="EN564" s="140"/>
      <c r="EO564" s="140"/>
      <c r="EP564" s="140"/>
    </row>
    <row r="565" spans="1:146" ht="14.25" customHeight="1" x14ac:dyDescent="0.35">
      <c r="D565" s="229" t="s">
        <v>336</v>
      </c>
      <c r="E565" s="229"/>
      <c r="F565" s="229"/>
      <c r="G565" s="229"/>
      <c r="H565" s="229"/>
      <c r="I565" s="229"/>
      <c r="J565" s="229"/>
      <c r="K565" s="229"/>
      <c r="L565" s="229"/>
      <c r="M565" s="229"/>
      <c r="N565" s="229"/>
      <c r="O565" s="229"/>
      <c r="P565" s="229"/>
      <c r="Q565" s="229"/>
      <c r="R565" s="229"/>
      <c r="S565" s="229"/>
      <c r="T565" s="229"/>
      <c r="U565" s="229"/>
      <c r="V565" s="229"/>
      <c r="W565" s="229"/>
      <c r="X565" s="229"/>
      <c r="Y565" s="229"/>
      <c r="Z565" s="229"/>
      <c r="AA565" s="601">
        <v>43435</v>
      </c>
      <c r="AB565" s="601"/>
      <c r="AC565" s="601"/>
      <c r="AD565" s="601"/>
      <c r="AE565" s="601"/>
      <c r="AF565" s="601"/>
      <c r="AG565" s="601"/>
      <c r="AH565" s="601"/>
      <c r="AI565" s="601"/>
      <c r="AJ565" s="601"/>
      <c r="AK565" s="601">
        <v>43800</v>
      </c>
      <c r="AL565" s="601"/>
      <c r="AM565" s="601"/>
      <c r="AN565" s="601"/>
      <c r="AO565" s="601"/>
      <c r="AP565" s="601"/>
      <c r="AQ565" s="601"/>
      <c r="AR565" s="601"/>
      <c r="AS565" s="601"/>
      <c r="AT565" s="601"/>
      <c r="DP565" s="140"/>
      <c r="DQ565" s="140"/>
      <c r="DR565" s="140"/>
      <c r="DS565" s="140"/>
      <c r="DT565" s="140"/>
      <c r="DU565" s="140"/>
      <c r="DV565" s="140"/>
      <c r="DW565" s="140"/>
      <c r="DX565" s="140"/>
      <c r="DY565" s="140"/>
      <c r="DZ565" s="140"/>
      <c r="EA565" s="140"/>
      <c r="EB565" s="140"/>
      <c r="EC565" s="140"/>
      <c r="ED565" s="140"/>
      <c r="EE565" s="140"/>
      <c r="EF565" s="140"/>
      <c r="EG565" s="140"/>
      <c r="EH565" s="140"/>
      <c r="EI565" s="140"/>
      <c r="EJ565" s="140"/>
      <c r="EK565" s="140"/>
      <c r="EL565" s="140"/>
      <c r="EM565" s="140"/>
      <c r="EN565" s="140"/>
      <c r="EO565" s="140"/>
      <c r="EP565" s="140"/>
    </row>
    <row r="566" spans="1:146" ht="14.25" customHeight="1" x14ac:dyDescent="0.35">
      <c r="D566" s="229"/>
      <c r="E566" s="229"/>
      <c r="F566" s="229"/>
      <c r="G566" s="229"/>
      <c r="H566" s="229"/>
      <c r="I566" s="229"/>
      <c r="J566" s="229"/>
      <c r="K566" s="229"/>
      <c r="L566" s="229"/>
      <c r="M566" s="229"/>
      <c r="N566" s="229"/>
      <c r="O566" s="229"/>
      <c r="P566" s="229"/>
      <c r="Q566" s="229"/>
      <c r="R566" s="229"/>
      <c r="S566" s="229"/>
      <c r="T566" s="229"/>
      <c r="U566" s="229"/>
      <c r="V566" s="229"/>
      <c r="W566" s="229"/>
      <c r="X566" s="229"/>
      <c r="Y566" s="229"/>
      <c r="Z566" s="229"/>
      <c r="AA566" s="601"/>
      <c r="AB566" s="601"/>
      <c r="AC566" s="601"/>
      <c r="AD566" s="601"/>
      <c r="AE566" s="601"/>
      <c r="AF566" s="601"/>
      <c r="AG566" s="601"/>
      <c r="AH566" s="601"/>
      <c r="AI566" s="601"/>
      <c r="AJ566" s="601"/>
      <c r="AK566" s="601"/>
      <c r="AL566" s="601"/>
      <c r="AM566" s="601"/>
      <c r="AN566" s="601"/>
      <c r="AO566" s="601"/>
      <c r="AP566" s="601"/>
      <c r="AQ566" s="601"/>
      <c r="AR566" s="601"/>
      <c r="AS566" s="601"/>
      <c r="AT566" s="601"/>
      <c r="DP566" s="140"/>
      <c r="DQ566" s="140"/>
      <c r="DR566" s="140"/>
      <c r="DS566" s="140"/>
      <c r="DT566" s="140"/>
      <c r="DU566" s="140"/>
      <c r="DV566" s="140"/>
      <c r="DW566" s="140"/>
      <c r="DX566" s="140"/>
      <c r="DY566" s="140"/>
      <c r="DZ566" s="140"/>
      <c r="EA566" s="140"/>
      <c r="EB566" s="140"/>
      <c r="EC566" s="140"/>
      <c r="ED566" s="140"/>
      <c r="EE566" s="140"/>
      <c r="EF566" s="140"/>
      <c r="EG566" s="140"/>
      <c r="EH566" s="140"/>
      <c r="EI566" s="140"/>
      <c r="EJ566" s="140"/>
      <c r="EK566" s="140"/>
      <c r="EL566" s="140"/>
      <c r="EM566" s="140"/>
      <c r="EN566" s="140"/>
      <c r="EO566" s="140"/>
      <c r="EP566" s="140"/>
    </row>
    <row r="567" spans="1:146" ht="14.25" customHeight="1" x14ac:dyDescent="0.35">
      <c r="D567" s="591" t="s">
        <v>138</v>
      </c>
      <c r="E567" s="591"/>
      <c r="F567" s="591"/>
      <c r="G567" s="591"/>
      <c r="H567" s="591"/>
      <c r="I567" s="591"/>
      <c r="J567" s="591"/>
      <c r="K567" s="591"/>
      <c r="L567" s="591"/>
      <c r="M567" s="591"/>
      <c r="N567" s="591"/>
      <c r="O567" s="591"/>
      <c r="P567" s="591"/>
      <c r="Q567" s="591"/>
      <c r="R567" s="591"/>
      <c r="S567" s="591"/>
      <c r="T567" s="591"/>
      <c r="U567" s="591"/>
      <c r="V567" s="591"/>
      <c r="W567" s="591"/>
      <c r="X567" s="591"/>
      <c r="Y567" s="591"/>
      <c r="Z567" s="591"/>
      <c r="AA567" s="212">
        <v>89.22</v>
      </c>
      <c r="AB567" s="213"/>
      <c r="AC567" s="213"/>
      <c r="AD567" s="213"/>
      <c r="AE567" s="213"/>
      <c r="AF567" s="213"/>
      <c r="AG567" s="213"/>
      <c r="AH567" s="213"/>
      <c r="AI567" s="213"/>
      <c r="AJ567" s="214"/>
      <c r="AK567" s="212"/>
      <c r="AL567" s="213"/>
      <c r="AM567" s="213"/>
      <c r="AN567" s="213"/>
      <c r="AO567" s="213"/>
      <c r="AP567" s="213"/>
      <c r="AQ567" s="213"/>
      <c r="AR567" s="213"/>
      <c r="AS567" s="213"/>
      <c r="AT567" s="214"/>
      <c r="DP567" s="140"/>
      <c r="DQ567" s="140"/>
      <c r="DR567" s="140"/>
      <c r="DS567" s="140"/>
      <c r="DT567" s="140"/>
      <c r="DU567" s="140"/>
      <c r="DV567" s="140"/>
      <c r="DW567" s="140"/>
      <c r="DX567" s="140"/>
      <c r="DY567" s="140"/>
      <c r="DZ567" s="140"/>
      <c r="EA567" s="140"/>
      <c r="EB567" s="140"/>
      <c r="EC567" s="140"/>
      <c r="ED567" s="140"/>
      <c r="EE567" s="140"/>
      <c r="EF567" s="140"/>
      <c r="EG567" s="140"/>
      <c r="EH567" s="140"/>
      <c r="EI567" s="140"/>
      <c r="EJ567" s="140"/>
      <c r="EK567" s="140"/>
      <c r="EL567" s="140"/>
      <c r="EM567" s="140"/>
      <c r="EN567" s="140"/>
      <c r="EO567" s="140"/>
      <c r="EP567" s="140"/>
    </row>
    <row r="568" spans="1:146" ht="14.25" customHeight="1" x14ac:dyDescent="0.35">
      <c r="D568" s="591" t="s">
        <v>697</v>
      </c>
      <c r="E568" s="591"/>
      <c r="F568" s="591"/>
      <c r="G568" s="591"/>
      <c r="H568" s="591"/>
      <c r="I568" s="591"/>
      <c r="J568" s="591"/>
      <c r="K568" s="591"/>
      <c r="L568" s="591"/>
      <c r="M568" s="591"/>
      <c r="N568" s="591"/>
      <c r="O568" s="591"/>
      <c r="P568" s="591"/>
      <c r="Q568" s="591"/>
      <c r="R568" s="591"/>
      <c r="S568" s="591"/>
      <c r="T568" s="591"/>
      <c r="U568" s="591"/>
      <c r="V568" s="591"/>
      <c r="W568" s="591"/>
      <c r="X568" s="591"/>
      <c r="Y568" s="591"/>
      <c r="Z568" s="591"/>
      <c r="AA568" s="212">
        <v>88.02</v>
      </c>
      <c r="AB568" s="213"/>
      <c r="AC568" s="213"/>
      <c r="AD568" s="213"/>
      <c r="AE568" s="213"/>
      <c r="AF568" s="213"/>
      <c r="AG568" s="213"/>
      <c r="AH568" s="213"/>
      <c r="AI568" s="213"/>
      <c r="AJ568" s="214"/>
      <c r="AK568" s="212">
        <v>81.08</v>
      </c>
      <c r="AL568" s="213"/>
      <c r="AM568" s="213"/>
      <c r="AN568" s="213"/>
      <c r="AO568" s="213"/>
      <c r="AP568" s="213"/>
      <c r="AQ568" s="213"/>
      <c r="AR568" s="213"/>
      <c r="AS568" s="213"/>
      <c r="AT568" s="214"/>
      <c r="DP568" s="140"/>
      <c r="DQ568" s="140"/>
      <c r="DR568" s="140"/>
      <c r="DS568" s="140"/>
      <c r="DT568" s="140"/>
      <c r="DU568" s="140"/>
      <c r="DV568" s="140"/>
      <c r="DW568" s="140"/>
      <c r="DX568" s="140"/>
      <c r="DY568" s="140"/>
      <c r="DZ568" s="140"/>
      <c r="EA568" s="140"/>
      <c r="EB568" s="140"/>
      <c r="EC568" s="140"/>
      <c r="ED568" s="140"/>
      <c r="EE568" s="140"/>
      <c r="EF568" s="140"/>
      <c r="EG568" s="140"/>
      <c r="EH568" s="140"/>
      <c r="EI568" s="140"/>
      <c r="EJ568" s="140"/>
      <c r="EK568" s="140"/>
      <c r="EL568" s="140"/>
      <c r="EM568" s="140"/>
      <c r="EN568" s="140"/>
      <c r="EO568" s="140"/>
      <c r="EP568" s="140"/>
    </row>
    <row r="569" spans="1:146" ht="14.25" customHeight="1" x14ac:dyDescent="0.35">
      <c r="D569" s="315" t="s">
        <v>339</v>
      </c>
      <c r="E569" s="315"/>
      <c r="F569" s="315"/>
      <c r="G569" s="315"/>
      <c r="H569" s="315"/>
      <c r="I569" s="315"/>
      <c r="J569" s="315"/>
      <c r="K569" s="315"/>
      <c r="L569" s="315"/>
      <c r="M569" s="315"/>
      <c r="N569" s="315"/>
      <c r="O569" s="315"/>
      <c r="P569" s="315"/>
      <c r="Q569" s="315"/>
      <c r="R569" s="315"/>
      <c r="S569" s="315"/>
      <c r="T569" s="315"/>
      <c r="U569" s="315"/>
      <c r="V569" s="315"/>
      <c r="W569" s="315"/>
      <c r="X569" s="315"/>
      <c r="Y569" s="315"/>
      <c r="Z569" s="315"/>
      <c r="AA569" s="315"/>
      <c r="AB569" s="315"/>
      <c r="AC569" s="315"/>
      <c r="AD569" s="315"/>
      <c r="AE569" s="315"/>
      <c r="AF569" s="315"/>
      <c r="AG569" s="315"/>
      <c r="AH569" s="315"/>
      <c r="AI569" s="315"/>
      <c r="AJ569" s="315"/>
      <c r="AK569" s="315"/>
      <c r="AL569" s="315"/>
      <c r="AM569" s="315"/>
      <c r="AN569" s="315"/>
      <c r="AO569" s="315"/>
      <c r="AP569" s="315"/>
      <c r="AQ569" s="315"/>
      <c r="AR569" s="315"/>
      <c r="AS569" s="315"/>
      <c r="AT569" s="315"/>
      <c r="DP569" s="140"/>
      <c r="DQ569" s="140"/>
      <c r="DR569" s="140"/>
      <c r="DS569" s="140"/>
      <c r="DT569" s="140"/>
      <c r="DU569" s="140"/>
      <c r="DV569" s="140"/>
      <c r="DW569" s="140"/>
      <c r="DX569" s="140"/>
      <c r="DY569" s="140"/>
      <c r="DZ569" s="140"/>
      <c r="EA569" s="140"/>
      <c r="EB569" s="140"/>
      <c r="EC569" s="140"/>
      <c r="ED569" s="140"/>
      <c r="EE569" s="140"/>
      <c r="EF569" s="140"/>
      <c r="EG569" s="140"/>
      <c r="EH569" s="140"/>
      <c r="EI569" s="140"/>
      <c r="EJ569" s="140"/>
      <c r="EK569" s="140"/>
      <c r="EL569" s="140"/>
      <c r="EM569" s="140"/>
      <c r="EN569" s="140"/>
      <c r="EO569" s="140"/>
      <c r="EP569" s="140"/>
    </row>
    <row r="570" spans="1:146" ht="14.25" customHeight="1" x14ac:dyDescent="0.35">
      <c r="DP570" s="140"/>
      <c r="DQ570" s="140"/>
      <c r="DR570" s="140"/>
      <c r="DS570" s="140"/>
      <c r="DT570" s="140"/>
      <c r="DU570" s="140"/>
      <c r="DV570" s="140"/>
      <c r="DW570" s="140"/>
      <c r="DX570" s="140"/>
      <c r="DY570" s="140"/>
      <c r="DZ570" s="140"/>
      <c r="EA570" s="140"/>
      <c r="EB570" s="140"/>
      <c r="EC570" s="140"/>
      <c r="ED570" s="140"/>
      <c r="EE570" s="140"/>
      <c r="EF570" s="140"/>
      <c r="EG570" s="140"/>
      <c r="EH570" s="140"/>
      <c r="EI570" s="140"/>
      <c r="EJ570" s="140"/>
      <c r="EK570" s="140"/>
      <c r="EL570" s="140"/>
      <c r="EM570" s="140"/>
      <c r="EN570" s="140"/>
      <c r="EO570" s="140"/>
      <c r="EP570" s="140"/>
    </row>
    <row r="571" spans="1:146" s="188" customFormat="1" ht="14.25" customHeight="1" x14ac:dyDescent="0.35">
      <c r="A571" s="313"/>
      <c r="B571" s="313"/>
      <c r="C571" s="313"/>
      <c r="D571" s="313"/>
      <c r="E571" s="313"/>
      <c r="F571" s="313"/>
      <c r="G571" s="313"/>
      <c r="H571" s="313"/>
      <c r="I571" s="313"/>
      <c r="J571" s="313"/>
      <c r="K571" s="313"/>
      <c r="L571" s="313"/>
      <c r="M571" s="313"/>
      <c r="N571" s="313"/>
      <c r="O571" s="313"/>
      <c r="P571" s="313"/>
      <c r="Q571" s="313"/>
      <c r="R571" s="313"/>
      <c r="S571" s="313"/>
      <c r="T571" s="313"/>
      <c r="U571" s="313"/>
      <c r="V571" s="313"/>
      <c r="W571" s="313"/>
      <c r="X571" s="313"/>
      <c r="Y571" s="313"/>
      <c r="Z571" s="313"/>
      <c r="AA571" s="313"/>
      <c r="AB571" s="313"/>
      <c r="AC571" s="313"/>
      <c r="AD571" s="313"/>
      <c r="AE571" s="313"/>
      <c r="AF571" s="313"/>
      <c r="AG571" s="313"/>
      <c r="AH571" s="313"/>
      <c r="AI571" s="313"/>
      <c r="AJ571" s="313"/>
      <c r="AK571" s="313"/>
      <c r="AL571" s="313"/>
      <c r="AM571" s="313"/>
      <c r="AN571" s="313"/>
      <c r="AO571" s="313"/>
      <c r="AP571" s="313"/>
      <c r="AQ571" s="313"/>
      <c r="AR571" s="313"/>
      <c r="AS571" s="313"/>
      <c r="AT571" s="313"/>
      <c r="AU571" s="313"/>
      <c r="AV571" s="313"/>
      <c r="AW571" s="313"/>
      <c r="AX571" s="313"/>
      <c r="AY571" s="313"/>
      <c r="AZ571" s="313"/>
      <c r="BA571" s="313"/>
      <c r="BB571" s="313"/>
      <c r="BC571" s="313"/>
      <c r="BD571" s="313"/>
      <c r="BE571" s="313"/>
      <c r="BF571" s="313"/>
      <c r="BG571" s="313"/>
      <c r="BH571" s="313"/>
      <c r="BI571" s="313"/>
      <c r="BJ571" s="313"/>
      <c r="BK571" s="313"/>
      <c r="BL571" s="313"/>
      <c r="BM571" s="313"/>
      <c r="BN571" s="313"/>
      <c r="BO571" s="313"/>
      <c r="BP571" s="313"/>
      <c r="BQ571" s="313"/>
      <c r="BR571" s="313"/>
      <c r="BS571" s="313"/>
      <c r="BT571" s="313"/>
      <c r="BU571" s="313"/>
      <c r="BV571" s="313"/>
      <c r="BW571" s="313"/>
      <c r="BX571" s="313"/>
      <c r="BY571" s="313"/>
      <c r="BZ571" s="313"/>
      <c r="CA571" s="313"/>
      <c r="CB571" s="313"/>
      <c r="CC571" s="313"/>
      <c r="CD571" s="313"/>
      <c r="CE571" s="313"/>
      <c r="CF571" s="313"/>
      <c r="CG571" s="313"/>
      <c r="CH571" s="313"/>
      <c r="CI571" s="313"/>
      <c r="CJ571" s="313"/>
      <c r="CK571" s="313"/>
      <c r="CL571" s="313"/>
      <c r="CM571" s="313"/>
      <c r="CN571" s="313"/>
      <c r="CO571" s="113"/>
      <c r="EC571" s="189"/>
      <c r="ED571" s="189"/>
      <c r="EE571" s="189"/>
      <c r="EF571" s="189"/>
      <c r="EG571" s="189"/>
      <c r="EH571" s="189"/>
      <c r="EI571" s="189"/>
      <c r="EJ571" s="189"/>
      <c r="EK571" s="189"/>
      <c r="EL571" s="189"/>
      <c r="EM571" s="189"/>
      <c r="EN571" s="189"/>
      <c r="EO571" s="189"/>
    </row>
    <row r="572" spans="1:146" s="188" customFormat="1" ht="14.25" customHeight="1" x14ac:dyDescent="0.35">
      <c r="A572" s="313"/>
      <c r="B572" s="313"/>
      <c r="C572" s="313"/>
      <c r="D572" s="313"/>
      <c r="E572" s="313"/>
      <c r="F572" s="313"/>
      <c r="G572" s="313"/>
      <c r="H572" s="313"/>
      <c r="I572" s="313"/>
      <c r="J572" s="313"/>
      <c r="K572" s="313"/>
      <c r="L572" s="313"/>
      <c r="M572" s="313"/>
      <c r="N572" s="313"/>
      <c r="O572" s="313"/>
      <c r="P572" s="313"/>
      <c r="Q572" s="313"/>
      <c r="R572" s="313"/>
      <c r="S572" s="313"/>
      <c r="T572" s="313"/>
      <c r="U572" s="313"/>
      <c r="V572" s="313"/>
      <c r="W572" s="313"/>
      <c r="X572" s="313"/>
      <c r="Y572" s="313"/>
      <c r="Z572" s="313"/>
      <c r="AA572" s="313"/>
      <c r="AB572" s="313"/>
      <c r="AC572" s="313"/>
      <c r="AD572" s="313"/>
      <c r="AE572" s="313"/>
      <c r="AF572" s="313"/>
      <c r="AG572" s="313"/>
      <c r="AH572" s="313"/>
      <c r="AI572" s="313"/>
      <c r="AJ572" s="313"/>
      <c r="AK572" s="313"/>
      <c r="AL572" s="313"/>
      <c r="AM572" s="313"/>
      <c r="AN572" s="313"/>
      <c r="AO572" s="313"/>
      <c r="AP572" s="313"/>
      <c r="AQ572" s="313"/>
      <c r="AR572" s="313"/>
      <c r="AS572" s="313"/>
      <c r="AT572" s="313"/>
      <c r="AU572" s="313"/>
      <c r="AV572" s="313"/>
      <c r="AW572" s="313"/>
      <c r="AX572" s="313"/>
      <c r="AY572" s="313"/>
      <c r="AZ572" s="313"/>
      <c r="BA572" s="313"/>
      <c r="BB572" s="313"/>
      <c r="BC572" s="313"/>
      <c r="BD572" s="313"/>
      <c r="BE572" s="313"/>
      <c r="BF572" s="313"/>
      <c r="BG572" s="313"/>
      <c r="BH572" s="313"/>
      <c r="BI572" s="313"/>
      <c r="BJ572" s="313"/>
      <c r="BK572" s="313"/>
      <c r="BL572" s="313"/>
      <c r="BM572" s="313"/>
      <c r="BN572" s="313"/>
      <c r="BO572" s="313"/>
      <c r="BP572" s="313"/>
      <c r="BQ572" s="313"/>
      <c r="BR572" s="313"/>
      <c r="BS572" s="313"/>
      <c r="BT572" s="313"/>
      <c r="BU572" s="313"/>
      <c r="BV572" s="313"/>
      <c r="BW572" s="313"/>
      <c r="BX572" s="313"/>
      <c r="BY572" s="313"/>
      <c r="BZ572" s="313"/>
      <c r="CA572" s="313"/>
      <c r="CB572" s="313"/>
      <c r="CC572" s="313"/>
      <c r="CD572" s="313"/>
      <c r="CE572" s="313"/>
      <c r="CF572" s="313"/>
      <c r="CG572" s="313"/>
      <c r="CH572" s="313"/>
      <c r="CI572" s="313"/>
      <c r="CJ572" s="313"/>
      <c r="CK572" s="313"/>
      <c r="CL572" s="313"/>
      <c r="CM572" s="313"/>
      <c r="CN572" s="313"/>
      <c r="CO572" s="113"/>
      <c r="EC572" s="189"/>
      <c r="ED572" s="189"/>
      <c r="EE572" s="189"/>
      <c r="EF572" s="189"/>
      <c r="EG572" s="189"/>
      <c r="EH572" s="189"/>
      <c r="EI572" s="189"/>
      <c r="EJ572" s="189"/>
      <c r="EK572" s="189"/>
      <c r="EL572" s="189"/>
      <c r="EM572" s="189"/>
      <c r="EN572" s="189"/>
      <c r="EO572" s="189"/>
    </row>
    <row r="573" spans="1:146" s="188" customFormat="1" ht="14.25" customHeight="1" x14ac:dyDescent="0.3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13"/>
      <c r="EC573" s="189"/>
      <c r="ED573" s="189"/>
      <c r="EE573" s="189"/>
      <c r="EF573" s="189"/>
      <c r="EG573" s="189"/>
      <c r="EH573" s="189"/>
      <c r="EI573" s="189"/>
      <c r="EJ573" s="189"/>
      <c r="EK573" s="189"/>
      <c r="EL573" s="189"/>
      <c r="EM573" s="189"/>
      <c r="EN573" s="189"/>
      <c r="EO573" s="189"/>
    </row>
    <row r="574" spans="1:146" s="188" customFormat="1" ht="14.25" customHeight="1" x14ac:dyDescent="0.35">
      <c r="A574" s="1"/>
      <c r="B574" s="1"/>
      <c r="C574" s="1"/>
      <c r="D574" s="219" t="s">
        <v>352</v>
      </c>
      <c r="E574" s="219"/>
      <c r="F574" s="219"/>
      <c r="G574" s="219"/>
      <c r="H574" s="219"/>
      <c r="I574" s="219"/>
      <c r="J574" s="219"/>
      <c r="K574" s="219"/>
      <c r="L574" s="219"/>
      <c r="M574" s="219"/>
      <c r="N574" s="219"/>
      <c r="O574" s="219"/>
      <c r="P574" s="219"/>
      <c r="Q574" s="219"/>
      <c r="R574" s="219"/>
      <c r="S574" s="219"/>
      <c r="T574" s="219"/>
      <c r="U574" s="219"/>
      <c r="V574" s="219"/>
      <c r="W574" s="219"/>
      <c r="X574" s="219"/>
      <c r="Y574" s="219"/>
      <c r="Z574" s="219"/>
      <c r="AA574" s="219"/>
      <c r="AB574" s="219"/>
      <c r="AC574" s="219"/>
      <c r="AD574" s="219"/>
      <c r="AE574" s="219"/>
      <c r="AF574" s="219"/>
      <c r="AG574" s="219"/>
      <c r="AH574" s="219"/>
      <c r="AI574" s="219"/>
      <c r="AJ574" s="219"/>
      <c r="AK574" s="219"/>
      <c r="AL574" s="219"/>
      <c r="AM574" s="219"/>
      <c r="AN574" s="219"/>
      <c r="AO574" s="219"/>
      <c r="AP574" s="219"/>
      <c r="AQ574" s="219"/>
      <c r="AR574" s="219"/>
      <c r="AS574" s="219"/>
      <c r="AT574" s="219"/>
      <c r="AU574" s="219"/>
      <c r="AV574" s="219"/>
      <c r="AW574" s="219"/>
      <c r="AX574" s="219"/>
      <c r="AY574" s="219"/>
      <c r="AZ574" s="219"/>
      <c r="BA574" s="219"/>
      <c r="BB574" s="219"/>
      <c r="BC574" s="219"/>
      <c r="BD574" s="219"/>
      <c r="BE574" s="219"/>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13"/>
      <c r="EC574" s="189"/>
      <c r="ED574" s="189"/>
      <c r="EE574" s="189"/>
      <c r="EF574" s="189"/>
      <c r="EG574" s="189"/>
      <c r="EH574" s="189"/>
      <c r="EI574" s="189"/>
      <c r="EJ574" s="189"/>
      <c r="EK574" s="189"/>
      <c r="EL574" s="189"/>
      <c r="EM574" s="189"/>
      <c r="EN574" s="189"/>
      <c r="EO574" s="189"/>
    </row>
    <row r="575" spans="1:146" s="188" customFormat="1" ht="14.25" customHeight="1" x14ac:dyDescent="0.35">
      <c r="A575" s="1"/>
      <c r="B575" s="1"/>
      <c r="C575" s="1"/>
      <c r="D575" s="219"/>
      <c r="E575" s="219"/>
      <c r="F575" s="219"/>
      <c r="G575" s="219"/>
      <c r="H575" s="219"/>
      <c r="I575" s="219"/>
      <c r="J575" s="219"/>
      <c r="K575" s="219"/>
      <c r="L575" s="219"/>
      <c r="M575" s="219"/>
      <c r="N575" s="219"/>
      <c r="O575" s="219"/>
      <c r="P575" s="219"/>
      <c r="Q575" s="219"/>
      <c r="R575" s="219"/>
      <c r="S575" s="219"/>
      <c r="T575" s="219"/>
      <c r="U575" s="219"/>
      <c r="V575" s="219"/>
      <c r="W575" s="219"/>
      <c r="X575" s="219"/>
      <c r="Y575" s="219"/>
      <c r="Z575" s="219"/>
      <c r="AA575" s="219"/>
      <c r="AB575" s="219"/>
      <c r="AC575" s="219"/>
      <c r="AD575" s="219"/>
      <c r="AE575" s="219"/>
      <c r="AF575" s="219"/>
      <c r="AG575" s="219"/>
      <c r="AH575" s="219"/>
      <c r="AI575" s="219"/>
      <c r="AJ575" s="219"/>
      <c r="AK575" s="219"/>
      <c r="AL575" s="219"/>
      <c r="AM575" s="219"/>
      <c r="AN575" s="219"/>
      <c r="AO575" s="219"/>
      <c r="AP575" s="219"/>
      <c r="AQ575" s="219"/>
      <c r="AR575" s="219"/>
      <c r="AS575" s="219"/>
      <c r="AT575" s="219"/>
      <c r="AU575" s="219"/>
      <c r="AV575" s="219"/>
      <c r="AW575" s="219"/>
      <c r="AX575" s="219"/>
      <c r="AY575" s="219"/>
      <c r="AZ575" s="219"/>
      <c r="BA575" s="219"/>
      <c r="BB575" s="219"/>
      <c r="BC575" s="219"/>
      <c r="BD575" s="219"/>
      <c r="BE575" s="219"/>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13"/>
      <c r="EC575" s="189"/>
      <c r="ED575" s="189"/>
      <c r="EE575" s="189"/>
      <c r="EF575" s="189"/>
      <c r="EG575" s="189"/>
      <c r="EH575" s="189"/>
      <c r="EI575" s="189"/>
      <c r="EJ575" s="189"/>
      <c r="EK575" s="189"/>
      <c r="EL575" s="189"/>
      <c r="EM575" s="189"/>
      <c r="EN575" s="189"/>
      <c r="EO575" s="189"/>
    </row>
    <row r="576" spans="1:146" s="188" customFormat="1" ht="14.25" customHeight="1" x14ac:dyDescent="0.35">
      <c r="A576" s="1"/>
      <c r="B576" s="1"/>
      <c r="C576" s="1"/>
      <c r="D576" s="465" t="s">
        <v>353</v>
      </c>
      <c r="E576" s="466"/>
      <c r="F576" s="466"/>
      <c r="G576" s="466"/>
      <c r="H576" s="466"/>
      <c r="I576" s="466"/>
      <c r="J576" s="466"/>
      <c r="K576" s="466"/>
      <c r="L576" s="466"/>
      <c r="M576" s="466"/>
      <c r="N576" s="466"/>
      <c r="O576" s="466"/>
      <c r="P576" s="466"/>
      <c r="Q576" s="466"/>
      <c r="R576" s="232" t="s">
        <v>356</v>
      </c>
      <c r="S576" s="232"/>
      <c r="T576" s="232"/>
      <c r="U576" s="232"/>
      <c r="V576" s="232"/>
      <c r="W576" s="232"/>
      <c r="X576" s="232"/>
      <c r="Y576" s="232"/>
      <c r="Z576" s="464" t="s">
        <v>360</v>
      </c>
      <c r="AA576" s="464"/>
      <c r="AB576" s="464"/>
      <c r="AC576" s="464"/>
      <c r="AD576" s="464"/>
      <c r="AE576" s="464"/>
      <c r="AF576" s="464"/>
      <c r="AG576" s="464"/>
      <c r="AH576" s="464"/>
      <c r="AI576" s="464"/>
      <c r="AJ576" s="464"/>
      <c r="AK576" s="464"/>
      <c r="AL576" s="464"/>
      <c r="AM576" s="464" t="s">
        <v>46</v>
      </c>
      <c r="AN576" s="464"/>
      <c r="AO576" s="464"/>
      <c r="AP576" s="464"/>
      <c r="AQ576" s="464"/>
      <c r="AR576" s="464"/>
      <c r="AS576" s="464"/>
      <c r="AT576" s="464"/>
      <c r="AU576" s="1"/>
      <c r="AV576" s="232" t="s">
        <v>353</v>
      </c>
      <c r="AW576" s="232"/>
      <c r="AX576" s="232"/>
      <c r="AY576" s="232"/>
      <c r="AZ576" s="232"/>
      <c r="BA576" s="232"/>
      <c r="BB576" s="232"/>
      <c r="BC576" s="232"/>
      <c r="BD576" s="232"/>
      <c r="BE576" s="232"/>
      <c r="BF576" s="232"/>
      <c r="BG576" s="232"/>
      <c r="BH576" s="232"/>
      <c r="BI576" s="232"/>
      <c r="BJ576" s="232"/>
      <c r="BK576" s="232"/>
      <c r="BL576" s="232" t="s">
        <v>356</v>
      </c>
      <c r="BM576" s="232"/>
      <c r="BN576" s="232"/>
      <c r="BO576" s="232"/>
      <c r="BP576" s="232"/>
      <c r="BQ576" s="232"/>
      <c r="BR576" s="232"/>
      <c r="BS576" s="232"/>
      <c r="BT576" s="464" t="s">
        <v>360</v>
      </c>
      <c r="BU576" s="464"/>
      <c r="BV576" s="464"/>
      <c r="BW576" s="464"/>
      <c r="BX576" s="464"/>
      <c r="BY576" s="464"/>
      <c r="BZ576" s="464"/>
      <c r="CA576" s="464"/>
      <c r="CB576" s="464"/>
      <c r="CC576" s="464"/>
      <c r="CD576" s="464"/>
      <c r="CE576" s="464"/>
      <c r="CF576" s="464"/>
      <c r="CG576" s="464" t="s">
        <v>46</v>
      </c>
      <c r="CH576" s="464"/>
      <c r="CI576" s="464"/>
      <c r="CJ576" s="464"/>
      <c r="CK576" s="464"/>
      <c r="CL576" s="464"/>
      <c r="CM576" s="464"/>
      <c r="CN576" s="464"/>
      <c r="CO576" s="113"/>
      <c r="EC576" s="189"/>
      <c r="ED576" s="189"/>
      <c r="EE576" s="189"/>
      <c r="EF576" s="189"/>
      <c r="EG576" s="189"/>
      <c r="EH576" s="189"/>
      <c r="EI576" s="189"/>
      <c r="EJ576" s="189"/>
      <c r="EK576" s="189"/>
      <c r="EL576" s="189"/>
      <c r="EM576" s="189"/>
      <c r="EN576" s="189"/>
      <c r="EO576" s="189"/>
    </row>
    <row r="577" spans="1:145" s="188" customFormat="1" ht="14.25" customHeight="1" x14ac:dyDescent="0.35">
      <c r="A577" s="1"/>
      <c r="B577" s="1"/>
      <c r="C577" s="1"/>
      <c r="D577" s="467"/>
      <c r="E577" s="468"/>
      <c r="F577" s="468"/>
      <c r="G577" s="468"/>
      <c r="H577" s="468"/>
      <c r="I577" s="468"/>
      <c r="J577" s="468"/>
      <c r="K577" s="468"/>
      <c r="L577" s="468"/>
      <c r="M577" s="468"/>
      <c r="N577" s="468"/>
      <c r="O577" s="468"/>
      <c r="P577" s="468"/>
      <c r="Q577" s="468"/>
      <c r="R577" s="232" t="s">
        <v>355</v>
      </c>
      <c r="S577" s="232"/>
      <c r="T577" s="232"/>
      <c r="U577" s="232"/>
      <c r="V577" s="232" t="s">
        <v>354</v>
      </c>
      <c r="W577" s="232"/>
      <c r="X577" s="232"/>
      <c r="Y577" s="232"/>
      <c r="Z577" s="232" t="s">
        <v>371</v>
      </c>
      <c r="AA577" s="232"/>
      <c r="AB577" s="232"/>
      <c r="AC577" s="232"/>
      <c r="AD577" s="232" t="s">
        <v>357</v>
      </c>
      <c r="AE577" s="232"/>
      <c r="AF577" s="232"/>
      <c r="AG577" s="232" t="s">
        <v>358</v>
      </c>
      <c r="AH577" s="232"/>
      <c r="AI577" s="232"/>
      <c r="AJ577" s="232" t="s">
        <v>359</v>
      </c>
      <c r="AK577" s="232"/>
      <c r="AL577" s="232"/>
      <c r="AM577" s="232" t="s">
        <v>124</v>
      </c>
      <c r="AN577" s="232"/>
      <c r="AO577" s="232"/>
      <c r="AP577" s="232"/>
      <c r="AQ577" s="232" t="s">
        <v>125</v>
      </c>
      <c r="AR577" s="232"/>
      <c r="AS577" s="232"/>
      <c r="AT577" s="232"/>
      <c r="AU577" s="1"/>
      <c r="AV577" s="232"/>
      <c r="AW577" s="232"/>
      <c r="AX577" s="232"/>
      <c r="AY577" s="232"/>
      <c r="AZ577" s="232"/>
      <c r="BA577" s="232"/>
      <c r="BB577" s="232"/>
      <c r="BC577" s="232"/>
      <c r="BD577" s="232"/>
      <c r="BE577" s="232"/>
      <c r="BF577" s="232"/>
      <c r="BG577" s="232"/>
      <c r="BH577" s="232"/>
      <c r="BI577" s="232"/>
      <c r="BJ577" s="232"/>
      <c r="BK577" s="232"/>
      <c r="BL577" s="232" t="s">
        <v>355</v>
      </c>
      <c r="BM577" s="232"/>
      <c r="BN577" s="232"/>
      <c r="BO577" s="232"/>
      <c r="BP577" s="232" t="s">
        <v>354</v>
      </c>
      <c r="BQ577" s="232"/>
      <c r="BR577" s="232"/>
      <c r="BS577" s="232"/>
      <c r="BT577" s="232" t="s">
        <v>371</v>
      </c>
      <c r="BU577" s="232"/>
      <c r="BV577" s="232"/>
      <c r="BW577" s="232"/>
      <c r="BX577" s="232" t="s">
        <v>357</v>
      </c>
      <c r="BY577" s="232"/>
      <c r="BZ577" s="232"/>
      <c r="CA577" s="232" t="s">
        <v>358</v>
      </c>
      <c r="CB577" s="232"/>
      <c r="CC577" s="232"/>
      <c r="CD577" s="232" t="s">
        <v>359</v>
      </c>
      <c r="CE577" s="232"/>
      <c r="CF577" s="232"/>
      <c r="CG577" s="232" t="s">
        <v>124</v>
      </c>
      <c r="CH577" s="232"/>
      <c r="CI577" s="232"/>
      <c r="CJ577" s="232"/>
      <c r="CK577" s="232" t="s">
        <v>125</v>
      </c>
      <c r="CL577" s="232"/>
      <c r="CM577" s="232"/>
      <c r="CN577" s="232"/>
      <c r="CO577" s="113"/>
      <c r="EC577" s="189"/>
      <c r="ED577" s="189"/>
      <c r="EE577" s="189"/>
      <c r="EF577" s="189"/>
      <c r="EG577" s="189"/>
      <c r="EH577" s="189"/>
      <c r="EI577" s="189"/>
      <c r="EJ577" s="189"/>
      <c r="EK577" s="189"/>
      <c r="EL577" s="189"/>
      <c r="EM577" s="189"/>
      <c r="EN577" s="189"/>
      <c r="EO577" s="189"/>
    </row>
    <row r="578" spans="1:145" s="188" customFormat="1" ht="14.25" customHeight="1" x14ac:dyDescent="0.35">
      <c r="A578" s="1"/>
      <c r="B578" s="1"/>
      <c r="C578" s="1"/>
      <c r="D578" s="362" t="s">
        <v>644</v>
      </c>
      <c r="E578" s="362"/>
      <c r="F578" s="362"/>
      <c r="G578" s="362"/>
      <c r="H578" s="362"/>
      <c r="I578" s="362"/>
      <c r="J578" s="362"/>
      <c r="K578" s="362"/>
      <c r="L578" s="362"/>
      <c r="M578" s="362"/>
      <c r="N578" s="362"/>
      <c r="O578" s="362"/>
      <c r="P578" s="362"/>
      <c r="Q578" s="362"/>
      <c r="R578" s="355"/>
      <c r="S578" s="355"/>
      <c r="T578" s="355"/>
      <c r="U578" s="355"/>
      <c r="V578" s="355" t="s">
        <v>875</v>
      </c>
      <c r="W578" s="355"/>
      <c r="X578" s="355"/>
      <c r="Y578" s="355"/>
      <c r="Z578" s="355">
        <v>2</v>
      </c>
      <c r="AA578" s="355"/>
      <c r="AB578" s="355"/>
      <c r="AC578" s="355"/>
      <c r="AD578" s="478">
        <v>10</v>
      </c>
      <c r="AE578" s="479"/>
      <c r="AF578" s="480"/>
      <c r="AG578" s="478"/>
      <c r="AH578" s="479"/>
      <c r="AI578" s="480"/>
      <c r="AJ578" s="478"/>
      <c r="AK578" s="479"/>
      <c r="AL578" s="480"/>
      <c r="AM578" s="478"/>
      <c r="AN578" s="479"/>
      <c r="AO578" s="479"/>
      <c r="AP578" s="480"/>
      <c r="AQ578" s="355" t="s">
        <v>875</v>
      </c>
      <c r="AR578" s="355"/>
      <c r="AS578" s="355"/>
      <c r="AT578" s="355"/>
      <c r="AU578" s="1"/>
      <c r="AV578" s="481"/>
      <c r="AW578" s="481"/>
      <c r="AX578" s="481"/>
      <c r="AY578" s="481"/>
      <c r="AZ578" s="481"/>
      <c r="BA578" s="481"/>
      <c r="BB578" s="481"/>
      <c r="BC578" s="481"/>
      <c r="BD578" s="481"/>
      <c r="BE578" s="481"/>
      <c r="BF578" s="481"/>
      <c r="BG578" s="481"/>
      <c r="BH578" s="481"/>
      <c r="BI578" s="481"/>
      <c r="BJ578" s="481"/>
      <c r="BK578" s="481"/>
      <c r="BL578" s="355"/>
      <c r="BM578" s="355"/>
      <c r="BN578" s="355"/>
      <c r="BO578" s="355"/>
      <c r="BP578" s="355"/>
      <c r="BQ578" s="355"/>
      <c r="BR578" s="355"/>
      <c r="BS578" s="355"/>
      <c r="BT578" s="355"/>
      <c r="BU578" s="355"/>
      <c r="BV578" s="355"/>
      <c r="BW578" s="355"/>
      <c r="BX578" s="355"/>
      <c r="BY578" s="355"/>
      <c r="BZ578" s="355"/>
      <c r="CA578" s="355"/>
      <c r="CB578" s="355"/>
      <c r="CC578" s="355"/>
      <c r="CD578" s="355"/>
      <c r="CE578" s="355"/>
      <c r="CF578" s="355"/>
      <c r="CG578" s="355"/>
      <c r="CH578" s="355"/>
      <c r="CI578" s="355"/>
      <c r="CJ578" s="355"/>
      <c r="CK578" s="355"/>
      <c r="CL578" s="355"/>
      <c r="CM578" s="355"/>
      <c r="CN578" s="355"/>
      <c r="CO578" s="113"/>
      <c r="EC578" s="189"/>
      <c r="ED578" s="189"/>
      <c r="EE578" s="189"/>
      <c r="EF578" s="189"/>
      <c r="EG578" s="189"/>
      <c r="EH578" s="189"/>
      <c r="EI578" s="189"/>
      <c r="EJ578" s="189"/>
      <c r="EK578" s="189"/>
      <c r="EL578" s="189"/>
      <c r="EM578" s="189"/>
      <c r="EN578" s="189"/>
      <c r="EO578" s="189"/>
    </row>
    <row r="579" spans="1:145" s="188" customFormat="1" ht="14.25" customHeight="1" x14ac:dyDescent="0.35">
      <c r="A579" s="1"/>
      <c r="B579" s="1"/>
      <c r="C579" s="1"/>
      <c r="D579" s="362" t="s">
        <v>789</v>
      </c>
      <c r="E579" s="362"/>
      <c r="F579" s="362"/>
      <c r="G579" s="362"/>
      <c r="H579" s="362"/>
      <c r="I579" s="362"/>
      <c r="J579" s="362"/>
      <c r="K579" s="362"/>
      <c r="L579" s="362"/>
      <c r="M579" s="362"/>
      <c r="N579" s="362"/>
      <c r="O579" s="362"/>
      <c r="P579" s="362"/>
      <c r="Q579" s="362"/>
      <c r="R579" s="355"/>
      <c r="S579" s="355"/>
      <c r="T579" s="355"/>
      <c r="U579" s="355"/>
      <c r="V579" s="355" t="s">
        <v>875</v>
      </c>
      <c r="W579" s="355"/>
      <c r="X579" s="355"/>
      <c r="Y579" s="355"/>
      <c r="Z579" s="355">
        <v>0</v>
      </c>
      <c r="AA579" s="355"/>
      <c r="AB579" s="355"/>
      <c r="AC579" s="355"/>
      <c r="AD579" s="478">
        <v>10</v>
      </c>
      <c r="AE579" s="479"/>
      <c r="AF579" s="480"/>
      <c r="AG579" s="478"/>
      <c r="AH579" s="479"/>
      <c r="AI579" s="480"/>
      <c r="AJ579" s="478"/>
      <c r="AK579" s="479"/>
      <c r="AL579" s="480"/>
      <c r="AM579" s="478"/>
      <c r="AN579" s="479"/>
      <c r="AO579" s="479"/>
      <c r="AP579" s="480"/>
      <c r="AQ579" s="355" t="s">
        <v>875</v>
      </c>
      <c r="AR579" s="355"/>
      <c r="AS579" s="355"/>
      <c r="AT579" s="355"/>
      <c r="AU579" s="1"/>
      <c r="AV579" s="481"/>
      <c r="AW579" s="481"/>
      <c r="AX579" s="481"/>
      <c r="AY579" s="481"/>
      <c r="AZ579" s="481"/>
      <c r="BA579" s="481"/>
      <c r="BB579" s="481"/>
      <c r="BC579" s="481"/>
      <c r="BD579" s="481"/>
      <c r="BE579" s="481"/>
      <c r="BF579" s="481"/>
      <c r="BG579" s="481"/>
      <c r="BH579" s="481"/>
      <c r="BI579" s="481"/>
      <c r="BJ579" s="481"/>
      <c r="BK579" s="481"/>
      <c r="BL579" s="355"/>
      <c r="BM579" s="355"/>
      <c r="BN579" s="355"/>
      <c r="BO579" s="355"/>
      <c r="BP579" s="355"/>
      <c r="BQ579" s="355"/>
      <c r="BR579" s="355"/>
      <c r="BS579" s="355"/>
      <c r="BT579" s="355"/>
      <c r="BU579" s="355"/>
      <c r="BV579" s="355"/>
      <c r="BW579" s="355"/>
      <c r="BX579" s="355"/>
      <c r="BY579" s="355"/>
      <c r="BZ579" s="355"/>
      <c r="CA579" s="355"/>
      <c r="CB579" s="355"/>
      <c r="CC579" s="355"/>
      <c r="CD579" s="355"/>
      <c r="CE579" s="355"/>
      <c r="CF579" s="355"/>
      <c r="CG579" s="355"/>
      <c r="CH579" s="355"/>
      <c r="CI579" s="355"/>
      <c r="CJ579" s="355"/>
      <c r="CK579" s="355"/>
      <c r="CL579" s="355"/>
      <c r="CM579" s="355"/>
      <c r="CN579" s="355"/>
      <c r="CO579" s="113"/>
      <c r="EC579" s="189"/>
      <c r="ED579" s="189"/>
      <c r="EE579" s="189"/>
      <c r="EF579" s="189"/>
      <c r="EG579" s="189"/>
      <c r="EH579" s="190" t="s">
        <v>366</v>
      </c>
      <c r="EI579" s="190" t="s">
        <v>364</v>
      </c>
      <c r="EJ579" s="190" t="s">
        <v>365</v>
      </c>
      <c r="EK579" s="190" t="s">
        <v>359</v>
      </c>
      <c r="EL579" s="190" t="s">
        <v>122</v>
      </c>
      <c r="EM579" s="189"/>
      <c r="EN579" s="189"/>
      <c r="EO579" s="189"/>
    </row>
    <row r="580" spans="1:145" s="188" customFormat="1" ht="14.25" customHeight="1" x14ac:dyDescent="0.35">
      <c r="A580" s="1"/>
      <c r="B580" s="1"/>
      <c r="C580" s="1"/>
      <c r="D580" s="362" t="s">
        <v>650</v>
      </c>
      <c r="E580" s="362"/>
      <c r="F580" s="362"/>
      <c r="G580" s="362"/>
      <c r="H580" s="362"/>
      <c r="I580" s="362"/>
      <c r="J580" s="362"/>
      <c r="K580" s="362"/>
      <c r="L580" s="362"/>
      <c r="M580" s="362"/>
      <c r="N580" s="362"/>
      <c r="O580" s="362"/>
      <c r="P580" s="362"/>
      <c r="Q580" s="362"/>
      <c r="R580" s="355"/>
      <c r="S580" s="355"/>
      <c r="T580" s="355"/>
      <c r="U580" s="355"/>
      <c r="V580" s="355" t="s">
        <v>875</v>
      </c>
      <c r="W580" s="355"/>
      <c r="X580" s="355"/>
      <c r="Y580" s="355"/>
      <c r="Z580" s="355">
        <v>2</v>
      </c>
      <c r="AA580" s="355"/>
      <c r="AB580" s="355"/>
      <c r="AC580" s="355"/>
      <c r="AD580" s="478">
        <v>4</v>
      </c>
      <c r="AE580" s="479"/>
      <c r="AF580" s="480"/>
      <c r="AG580" s="478"/>
      <c r="AH580" s="479"/>
      <c r="AI580" s="480"/>
      <c r="AJ580" s="478"/>
      <c r="AK580" s="479"/>
      <c r="AL580" s="480"/>
      <c r="AM580" s="478"/>
      <c r="AN580" s="479"/>
      <c r="AO580" s="479"/>
      <c r="AP580" s="480"/>
      <c r="AQ580" s="355" t="s">
        <v>875</v>
      </c>
      <c r="AR580" s="355"/>
      <c r="AS580" s="355"/>
      <c r="AT580" s="355"/>
      <c r="AU580" s="1"/>
      <c r="AV580" s="481"/>
      <c r="AW580" s="481"/>
      <c r="AX580" s="481"/>
      <c r="AY580" s="481"/>
      <c r="AZ580" s="481"/>
      <c r="BA580" s="481"/>
      <c r="BB580" s="481"/>
      <c r="BC580" s="481"/>
      <c r="BD580" s="481"/>
      <c r="BE580" s="481"/>
      <c r="BF580" s="481"/>
      <c r="BG580" s="481"/>
      <c r="BH580" s="481"/>
      <c r="BI580" s="481"/>
      <c r="BJ580" s="481"/>
      <c r="BK580" s="481"/>
      <c r="BL580" s="355"/>
      <c r="BM580" s="355"/>
      <c r="BN580" s="355"/>
      <c r="BO580" s="355"/>
      <c r="BP580" s="355"/>
      <c r="BQ580" s="355"/>
      <c r="BR580" s="355"/>
      <c r="BS580" s="355"/>
      <c r="BT580" s="355"/>
      <c r="BU580" s="355"/>
      <c r="BV580" s="355"/>
      <c r="BW580" s="355"/>
      <c r="BX580" s="355"/>
      <c r="BY580" s="355"/>
      <c r="BZ580" s="355"/>
      <c r="CA580" s="355"/>
      <c r="CB580" s="355"/>
      <c r="CC580" s="355"/>
      <c r="CD580" s="355"/>
      <c r="CE580" s="355"/>
      <c r="CF580" s="355"/>
      <c r="CG580" s="355"/>
      <c r="CH580" s="355"/>
      <c r="CI580" s="355"/>
      <c r="CJ580" s="355"/>
      <c r="CK580" s="355"/>
      <c r="CL580" s="355"/>
      <c r="CM580" s="355"/>
      <c r="CN580" s="355"/>
      <c r="CO580" s="113"/>
      <c r="EC580" s="189"/>
      <c r="ED580" s="189"/>
      <c r="EE580" s="189"/>
      <c r="EF580" s="189"/>
      <c r="EG580" s="189"/>
      <c r="EH580" s="191">
        <f>+BT595</f>
        <v>72</v>
      </c>
      <c r="EI580" s="191">
        <f>+BX595</f>
        <v>346</v>
      </c>
      <c r="EJ580" s="191">
        <f>+CA595</f>
        <v>345</v>
      </c>
      <c r="EK580" s="191">
        <f>+CD595</f>
        <v>115</v>
      </c>
      <c r="EL580" s="191">
        <f>SUM(EH580:EK580)</f>
        <v>878</v>
      </c>
      <c r="EM580" s="189"/>
      <c r="EN580" s="189"/>
      <c r="EO580" s="189"/>
    </row>
    <row r="581" spans="1:145" s="188" customFormat="1" ht="14.25" customHeight="1" x14ac:dyDescent="0.35">
      <c r="A581" s="1"/>
      <c r="B581" s="1"/>
      <c r="C581" s="1"/>
      <c r="D581" s="362" t="s">
        <v>648</v>
      </c>
      <c r="E581" s="362"/>
      <c r="F581" s="362"/>
      <c r="G581" s="362"/>
      <c r="H581" s="362"/>
      <c r="I581" s="362"/>
      <c r="J581" s="362"/>
      <c r="K581" s="362"/>
      <c r="L581" s="362"/>
      <c r="M581" s="362"/>
      <c r="N581" s="362"/>
      <c r="O581" s="362"/>
      <c r="P581" s="362"/>
      <c r="Q581" s="362"/>
      <c r="R581" s="355"/>
      <c r="S581" s="355"/>
      <c r="T581" s="355"/>
      <c r="U581" s="355"/>
      <c r="V581" s="355" t="s">
        <v>875</v>
      </c>
      <c r="W581" s="355"/>
      <c r="X581" s="355"/>
      <c r="Y581" s="355"/>
      <c r="Z581" s="355">
        <v>1</v>
      </c>
      <c r="AA581" s="355"/>
      <c r="AB581" s="355"/>
      <c r="AC581" s="355"/>
      <c r="AD581" s="478">
        <v>10</v>
      </c>
      <c r="AE581" s="479"/>
      <c r="AF581" s="480"/>
      <c r="AG581" s="478"/>
      <c r="AH581" s="479"/>
      <c r="AI581" s="480"/>
      <c r="AJ581" s="478"/>
      <c r="AK581" s="479"/>
      <c r="AL581" s="480"/>
      <c r="AM581" s="478"/>
      <c r="AN581" s="479"/>
      <c r="AO581" s="479"/>
      <c r="AP581" s="480"/>
      <c r="AQ581" s="355" t="s">
        <v>875</v>
      </c>
      <c r="AR581" s="355"/>
      <c r="AS581" s="355"/>
      <c r="AT581" s="355"/>
      <c r="AU581" s="1"/>
      <c r="AV581" s="481"/>
      <c r="AW581" s="481"/>
      <c r="AX581" s="481"/>
      <c r="AY581" s="481"/>
      <c r="AZ581" s="481"/>
      <c r="BA581" s="481"/>
      <c r="BB581" s="481"/>
      <c r="BC581" s="481"/>
      <c r="BD581" s="481"/>
      <c r="BE581" s="481"/>
      <c r="BF581" s="481"/>
      <c r="BG581" s="481"/>
      <c r="BH581" s="481"/>
      <c r="BI581" s="481"/>
      <c r="BJ581" s="481"/>
      <c r="BK581" s="481"/>
      <c r="BL581" s="355"/>
      <c r="BM581" s="355"/>
      <c r="BN581" s="355"/>
      <c r="BO581" s="355"/>
      <c r="BP581" s="355"/>
      <c r="BQ581" s="355"/>
      <c r="BR581" s="355"/>
      <c r="BS581" s="355"/>
      <c r="BT581" s="355"/>
      <c r="BU581" s="355"/>
      <c r="BV581" s="355"/>
      <c r="BW581" s="355"/>
      <c r="BX581" s="355"/>
      <c r="BY581" s="355"/>
      <c r="BZ581" s="355"/>
      <c r="CA581" s="355"/>
      <c r="CB581" s="355"/>
      <c r="CC581" s="355"/>
      <c r="CD581" s="355"/>
      <c r="CE581" s="355"/>
      <c r="CF581" s="355"/>
      <c r="CG581" s="355"/>
      <c r="CH581" s="355"/>
      <c r="CI581" s="355"/>
      <c r="CJ581" s="355"/>
      <c r="CK581" s="355"/>
      <c r="CL581" s="355"/>
      <c r="CM581" s="355"/>
      <c r="CN581" s="355"/>
      <c r="CO581" s="113"/>
      <c r="EC581" s="189"/>
      <c r="ED581" s="189"/>
      <c r="EE581" s="189"/>
      <c r="EF581" s="189"/>
      <c r="EG581" s="189"/>
      <c r="EH581" s="172" t="e">
        <f>EH580/$EL$10</f>
        <v>#DIV/0!</v>
      </c>
      <c r="EI581" s="172" t="e">
        <f t="shared" ref="EI581:EK581" si="28">EI580/$EL$10</f>
        <v>#DIV/0!</v>
      </c>
      <c r="EJ581" s="172" t="e">
        <f t="shared" si="28"/>
        <v>#DIV/0!</v>
      </c>
      <c r="EK581" s="172" t="e">
        <f t="shared" si="28"/>
        <v>#DIV/0!</v>
      </c>
      <c r="EL581" s="190"/>
      <c r="EM581" s="189"/>
      <c r="EN581" s="189"/>
      <c r="EO581" s="189"/>
    </row>
    <row r="582" spans="1:145" s="188" customFormat="1" ht="14.25" customHeight="1" x14ac:dyDescent="0.35">
      <c r="A582" s="1"/>
      <c r="B582" s="1"/>
      <c r="C582" s="1"/>
      <c r="D582" s="362" t="s">
        <v>649</v>
      </c>
      <c r="E582" s="362"/>
      <c r="F582" s="362"/>
      <c r="G582" s="362"/>
      <c r="H582" s="362"/>
      <c r="I582" s="362"/>
      <c r="J582" s="362"/>
      <c r="K582" s="362"/>
      <c r="L582" s="362"/>
      <c r="M582" s="362"/>
      <c r="N582" s="362"/>
      <c r="O582" s="362"/>
      <c r="P582" s="362"/>
      <c r="Q582" s="362"/>
      <c r="R582" s="355"/>
      <c r="S582" s="355"/>
      <c r="T582" s="355"/>
      <c r="U582" s="355"/>
      <c r="V582" s="355" t="s">
        <v>875</v>
      </c>
      <c r="W582" s="355"/>
      <c r="X582" s="355"/>
      <c r="Y582" s="355"/>
      <c r="Z582" s="355">
        <v>2</v>
      </c>
      <c r="AA582" s="355"/>
      <c r="AB582" s="355"/>
      <c r="AC582" s="355"/>
      <c r="AD582" s="478">
        <v>13</v>
      </c>
      <c r="AE582" s="479"/>
      <c r="AF582" s="480"/>
      <c r="AG582" s="478"/>
      <c r="AH582" s="479"/>
      <c r="AI582" s="480"/>
      <c r="AJ582" s="478"/>
      <c r="AK582" s="479"/>
      <c r="AL582" s="480"/>
      <c r="AM582" s="478"/>
      <c r="AN582" s="479"/>
      <c r="AO582" s="479"/>
      <c r="AP582" s="480"/>
      <c r="AQ582" s="355" t="s">
        <v>875</v>
      </c>
      <c r="AR582" s="355"/>
      <c r="AS582" s="355"/>
      <c r="AT582" s="355"/>
      <c r="AU582" s="1"/>
      <c r="AV582" s="481"/>
      <c r="AW582" s="481"/>
      <c r="AX582" s="481"/>
      <c r="AY582" s="481"/>
      <c r="AZ582" s="481"/>
      <c r="BA582" s="481"/>
      <c r="BB582" s="481"/>
      <c r="BC582" s="481"/>
      <c r="BD582" s="481"/>
      <c r="BE582" s="481"/>
      <c r="BF582" s="481"/>
      <c r="BG582" s="481"/>
      <c r="BH582" s="481"/>
      <c r="BI582" s="481"/>
      <c r="BJ582" s="481"/>
      <c r="BK582" s="481"/>
      <c r="BL582" s="355"/>
      <c r="BM582" s="355"/>
      <c r="BN582" s="355"/>
      <c r="BO582" s="355"/>
      <c r="BP582" s="355"/>
      <c r="BQ582" s="355"/>
      <c r="BR582" s="355"/>
      <c r="BS582" s="355"/>
      <c r="BT582" s="355"/>
      <c r="BU582" s="355"/>
      <c r="BV582" s="355"/>
      <c r="BW582" s="355"/>
      <c r="BX582" s="355"/>
      <c r="BY582" s="355"/>
      <c r="BZ582" s="355"/>
      <c r="CA582" s="355"/>
      <c r="CB582" s="355"/>
      <c r="CC582" s="355"/>
      <c r="CD582" s="355"/>
      <c r="CE582" s="355"/>
      <c r="CF582" s="355"/>
      <c r="CG582" s="355"/>
      <c r="CH582" s="355"/>
      <c r="CI582" s="355"/>
      <c r="CJ582" s="355"/>
      <c r="CK582" s="355"/>
      <c r="CL582" s="355"/>
      <c r="CM582" s="355"/>
      <c r="CN582" s="355"/>
      <c r="CO582" s="113"/>
      <c r="EC582" s="189"/>
      <c r="ED582" s="189"/>
      <c r="EE582" s="189"/>
      <c r="EF582" s="189"/>
      <c r="EG582" s="189"/>
      <c r="EH582" s="189"/>
      <c r="EI582" s="189"/>
      <c r="EJ582" s="189"/>
      <c r="EK582" s="189"/>
      <c r="EL582" s="189"/>
      <c r="EM582" s="189"/>
      <c r="EN582" s="189"/>
      <c r="EO582" s="189"/>
    </row>
    <row r="583" spans="1:145" s="188" customFormat="1" ht="14.25" customHeight="1" x14ac:dyDescent="0.35">
      <c r="A583" s="1"/>
      <c r="B583" s="1"/>
      <c r="C583" s="1"/>
      <c r="D583" s="362" t="s">
        <v>642</v>
      </c>
      <c r="E583" s="362"/>
      <c r="F583" s="362"/>
      <c r="G583" s="362"/>
      <c r="H583" s="362"/>
      <c r="I583" s="362"/>
      <c r="J583" s="362"/>
      <c r="K583" s="362"/>
      <c r="L583" s="362"/>
      <c r="M583" s="362"/>
      <c r="N583" s="362"/>
      <c r="O583" s="362"/>
      <c r="P583" s="362"/>
      <c r="Q583" s="362"/>
      <c r="R583" s="355"/>
      <c r="S583" s="355"/>
      <c r="T583" s="355"/>
      <c r="U583" s="355"/>
      <c r="V583" s="355" t="s">
        <v>875</v>
      </c>
      <c r="W583" s="355"/>
      <c r="X583" s="355"/>
      <c r="Y583" s="355"/>
      <c r="Z583" s="355">
        <v>1</v>
      </c>
      <c r="AA583" s="355"/>
      <c r="AB583" s="355"/>
      <c r="AC583" s="355"/>
      <c r="AD583" s="478">
        <v>3</v>
      </c>
      <c r="AE583" s="479"/>
      <c r="AF583" s="480"/>
      <c r="AG583" s="478"/>
      <c r="AH583" s="479"/>
      <c r="AI583" s="480"/>
      <c r="AJ583" s="478"/>
      <c r="AK583" s="479"/>
      <c r="AL583" s="480"/>
      <c r="AM583" s="478"/>
      <c r="AN583" s="479"/>
      <c r="AO583" s="479"/>
      <c r="AP583" s="480"/>
      <c r="AQ583" s="355" t="s">
        <v>875</v>
      </c>
      <c r="AR583" s="355"/>
      <c r="AS583" s="355"/>
      <c r="AT583" s="355"/>
      <c r="AU583" s="1"/>
      <c r="AV583" s="481"/>
      <c r="AW583" s="481"/>
      <c r="AX583" s="481"/>
      <c r="AY583" s="481"/>
      <c r="AZ583" s="481"/>
      <c r="BA583" s="481"/>
      <c r="BB583" s="481"/>
      <c r="BC583" s="481"/>
      <c r="BD583" s="481"/>
      <c r="BE583" s="481"/>
      <c r="BF583" s="481"/>
      <c r="BG583" s="481"/>
      <c r="BH583" s="481"/>
      <c r="BI583" s="481"/>
      <c r="BJ583" s="481"/>
      <c r="BK583" s="481"/>
      <c r="BL583" s="355"/>
      <c r="BM583" s="355"/>
      <c r="BN583" s="355"/>
      <c r="BO583" s="355"/>
      <c r="BP583" s="355"/>
      <c r="BQ583" s="355"/>
      <c r="BR583" s="355"/>
      <c r="BS583" s="355"/>
      <c r="BT583" s="355"/>
      <c r="BU583" s="355"/>
      <c r="BV583" s="355"/>
      <c r="BW583" s="355"/>
      <c r="BX583" s="355"/>
      <c r="BY583" s="355"/>
      <c r="BZ583" s="355"/>
      <c r="CA583" s="355"/>
      <c r="CB583" s="355"/>
      <c r="CC583" s="355"/>
      <c r="CD583" s="355"/>
      <c r="CE583" s="355"/>
      <c r="CF583" s="355"/>
      <c r="CG583" s="355"/>
      <c r="CH583" s="355"/>
      <c r="CI583" s="355"/>
      <c r="CJ583" s="355"/>
      <c r="CK583" s="355"/>
      <c r="CL583" s="355"/>
      <c r="CM583" s="355"/>
      <c r="CN583" s="355"/>
      <c r="CO583" s="113"/>
      <c r="EC583" s="189"/>
      <c r="ED583" s="189"/>
      <c r="EE583" s="189"/>
      <c r="EF583" s="189"/>
      <c r="EG583" s="189"/>
      <c r="EH583" s="189"/>
      <c r="EI583" s="189"/>
      <c r="EJ583" s="189"/>
      <c r="EK583" s="189"/>
      <c r="EL583" s="189"/>
      <c r="EM583" s="189"/>
      <c r="EN583" s="189"/>
      <c r="EO583" s="189"/>
    </row>
    <row r="584" spans="1:145" s="188" customFormat="1" ht="14.25" customHeight="1" x14ac:dyDescent="0.35">
      <c r="A584" s="1"/>
      <c r="B584" s="1"/>
      <c r="C584" s="1"/>
      <c r="D584" s="362" t="s">
        <v>643</v>
      </c>
      <c r="E584" s="362"/>
      <c r="F584" s="362"/>
      <c r="G584" s="362"/>
      <c r="H584" s="362"/>
      <c r="I584" s="362"/>
      <c r="J584" s="362"/>
      <c r="K584" s="362"/>
      <c r="L584" s="362"/>
      <c r="M584" s="362"/>
      <c r="N584" s="362"/>
      <c r="O584" s="362"/>
      <c r="P584" s="362"/>
      <c r="Q584" s="362"/>
      <c r="R584" s="355"/>
      <c r="S584" s="355"/>
      <c r="T584" s="355"/>
      <c r="U584" s="355"/>
      <c r="V584" s="355" t="s">
        <v>875</v>
      </c>
      <c r="W584" s="355"/>
      <c r="X584" s="355"/>
      <c r="Y584" s="355"/>
      <c r="Z584" s="355">
        <v>3</v>
      </c>
      <c r="AA584" s="355"/>
      <c r="AB584" s="355"/>
      <c r="AC584" s="355"/>
      <c r="AD584" s="478">
        <v>11</v>
      </c>
      <c r="AE584" s="479"/>
      <c r="AF584" s="480"/>
      <c r="AG584" s="478"/>
      <c r="AH584" s="479"/>
      <c r="AI584" s="480"/>
      <c r="AJ584" s="478"/>
      <c r="AK584" s="479"/>
      <c r="AL584" s="480"/>
      <c r="AM584" s="478"/>
      <c r="AN584" s="479"/>
      <c r="AO584" s="479"/>
      <c r="AP584" s="480"/>
      <c r="AQ584" s="355" t="s">
        <v>875</v>
      </c>
      <c r="AR584" s="355"/>
      <c r="AS584" s="355"/>
      <c r="AT584" s="355"/>
      <c r="AU584" s="1"/>
      <c r="AV584" s="481"/>
      <c r="AW584" s="481"/>
      <c r="AX584" s="481"/>
      <c r="AY584" s="481"/>
      <c r="AZ584" s="481"/>
      <c r="BA584" s="481"/>
      <c r="BB584" s="481"/>
      <c r="BC584" s="481"/>
      <c r="BD584" s="481"/>
      <c r="BE584" s="481"/>
      <c r="BF584" s="481"/>
      <c r="BG584" s="481"/>
      <c r="BH584" s="481"/>
      <c r="BI584" s="481"/>
      <c r="BJ584" s="481"/>
      <c r="BK584" s="481"/>
      <c r="BL584" s="355"/>
      <c r="BM584" s="355"/>
      <c r="BN584" s="355"/>
      <c r="BO584" s="355"/>
      <c r="BP584" s="355"/>
      <c r="BQ584" s="355"/>
      <c r="BR584" s="355"/>
      <c r="BS584" s="355"/>
      <c r="BT584" s="355"/>
      <c r="BU584" s="355"/>
      <c r="BV584" s="355"/>
      <c r="BW584" s="355"/>
      <c r="BX584" s="355"/>
      <c r="BY584" s="355"/>
      <c r="BZ584" s="355"/>
      <c r="CA584" s="355"/>
      <c r="CB584" s="355"/>
      <c r="CC584" s="355"/>
      <c r="CD584" s="355"/>
      <c r="CE584" s="355"/>
      <c r="CF584" s="355"/>
      <c r="CG584" s="355"/>
      <c r="CH584" s="355"/>
      <c r="CI584" s="355"/>
      <c r="CJ584" s="355"/>
      <c r="CK584" s="355"/>
      <c r="CL584" s="355"/>
      <c r="CM584" s="355"/>
      <c r="CN584" s="355"/>
      <c r="CO584" s="113"/>
      <c r="EC584" s="189"/>
      <c r="ED584" s="189"/>
      <c r="EE584" s="189"/>
      <c r="EF584" s="189"/>
      <c r="EG584" s="189"/>
      <c r="EH584" s="190" t="s">
        <v>355</v>
      </c>
      <c r="EI584" s="190" t="s">
        <v>367</v>
      </c>
      <c r="EJ584" s="190" t="s">
        <v>184</v>
      </c>
      <c r="EK584" s="190" t="s">
        <v>125</v>
      </c>
      <c r="EL584" s="190" t="s">
        <v>122</v>
      </c>
      <c r="EM584" s="189"/>
      <c r="EN584" s="189"/>
      <c r="EO584" s="189"/>
    </row>
    <row r="585" spans="1:145" s="188" customFormat="1" ht="14.25" customHeight="1" x14ac:dyDescent="0.35">
      <c r="A585" s="1"/>
      <c r="B585" s="1"/>
      <c r="C585" s="1"/>
      <c r="D585" s="362" t="s">
        <v>763</v>
      </c>
      <c r="E585" s="362"/>
      <c r="F585" s="362"/>
      <c r="G585" s="362"/>
      <c r="H585" s="362"/>
      <c r="I585" s="362"/>
      <c r="J585" s="362"/>
      <c r="K585" s="362"/>
      <c r="L585" s="362"/>
      <c r="M585" s="362"/>
      <c r="N585" s="362"/>
      <c r="O585" s="362"/>
      <c r="P585" s="362"/>
      <c r="Q585" s="362"/>
      <c r="R585" s="355"/>
      <c r="S585" s="355"/>
      <c r="T585" s="355"/>
      <c r="U585" s="355"/>
      <c r="V585" s="355" t="s">
        <v>875</v>
      </c>
      <c r="W585" s="355"/>
      <c r="X585" s="355"/>
      <c r="Y585" s="355"/>
      <c r="Z585" s="355">
        <v>50</v>
      </c>
      <c r="AA585" s="355"/>
      <c r="AB585" s="355"/>
      <c r="AC585" s="355"/>
      <c r="AD585" s="478">
        <v>241</v>
      </c>
      <c r="AE585" s="479"/>
      <c r="AF585" s="480"/>
      <c r="AG585" s="478">
        <v>345</v>
      </c>
      <c r="AH585" s="479"/>
      <c r="AI585" s="480"/>
      <c r="AJ585" s="478">
        <v>115</v>
      </c>
      <c r="AK585" s="479"/>
      <c r="AL585" s="480"/>
      <c r="AM585" s="478" t="s">
        <v>875</v>
      </c>
      <c r="AN585" s="479"/>
      <c r="AO585" s="479"/>
      <c r="AP585" s="480"/>
      <c r="AQ585" s="355"/>
      <c r="AR585" s="355"/>
      <c r="AS585" s="355"/>
      <c r="AT585" s="355"/>
      <c r="AU585" s="1"/>
      <c r="AV585" s="481"/>
      <c r="AW585" s="481"/>
      <c r="AX585" s="481"/>
      <c r="AY585" s="481"/>
      <c r="AZ585" s="481"/>
      <c r="BA585" s="481"/>
      <c r="BB585" s="481"/>
      <c r="BC585" s="481"/>
      <c r="BD585" s="481"/>
      <c r="BE585" s="481"/>
      <c r="BF585" s="481"/>
      <c r="BG585" s="481"/>
      <c r="BH585" s="481"/>
      <c r="BI585" s="481"/>
      <c r="BJ585" s="481"/>
      <c r="BK585" s="481"/>
      <c r="BL585" s="355"/>
      <c r="BM585" s="355"/>
      <c r="BN585" s="355"/>
      <c r="BO585" s="355"/>
      <c r="BP585" s="355"/>
      <c r="BQ585" s="355"/>
      <c r="BR585" s="355"/>
      <c r="BS585" s="355"/>
      <c r="BT585" s="355"/>
      <c r="BU585" s="355"/>
      <c r="BV585" s="355"/>
      <c r="BW585" s="355"/>
      <c r="BX585" s="355"/>
      <c r="BY585" s="355"/>
      <c r="BZ585" s="355"/>
      <c r="CA585" s="355"/>
      <c r="CB585" s="355"/>
      <c r="CC585" s="355"/>
      <c r="CD585" s="355"/>
      <c r="CE585" s="355"/>
      <c r="CF585" s="355"/>
      <c r="CG585" s="355"/>
      <c r="CH585" s="355"/>
      <c r="CI585" s="355"/>
      <c r="CJ585" s="355"/>
      <c r="CK585" s="355"/>
      <c r="CL585" s="355"/>
      <c r="CM585" s="355"/>
      <c r="CN585" s="355"/>
      <c r="CO585" s="113"/>
      <c r="EC585" s="189"/>
      <c r="ED585" s="189"/>
      <c r="EE585" s="189"/>
      <c r="EF585" s="189"/>
      <c r="EG585" s="189"/>
      <c r="EH585" s="191">
        <f>+BL595</f>
        <v>0</v>
      </c>
      <c r="EI585" s="191">
        <f>+BP595</f>
        <v>14</v>
      </c>
      <c r="EJ585" s="191">
        <f>+CG595</f>
        <v>1</v>
      </c>
      <c r="EK585" s="191">
        <f>+CK595</f>
        <v>13</v>
      </c>
      <c r="EL585" s="191">
        <f>+EH585+EI585</f>
        <v>14</v>
      </c>
      <c r="EM585" s="189"/>
      <c r="EN585" s="189"/>
      <c r="EO585" s="189"/>
    </row>
    <row r="586" spans="1:145" s="188" customFormat="1" ht="14.25" customHeight="1" x14ac:dyDescent="0.35">
      <c r="A586" s="1"/>
      <c r="B586" s="1"/>
      <c r="C586" s="1"/>
      <c r="D586" s="362" t="s">
        <v>646</v>
      </c>
      <c r="E586" s="362"/>
      <c r="F586" s="362"/>
      <c r="G586" s="362"/>
      <c r="H586" s="362"/>
      <c r="I586" s="362"/>
      <c r="J586" s="362"/>
      <c r="K586" s="362"/>
      <c r="L586" s="362"/>
      <c r="M586" s="362"/>
      <c r="N586" s="362"/>
      <c r="O586" s="362"/>
      <c r="P586" s="362"/>
      <c r="Q586" s="362"/>
      <c r="R586" s="355"/>
      <c r="S586" s="355"/>
      <c r="T586" s="355"/>
      <c r="U586" s="355"/>
      <c r="V586" s="355" t="s">
        <v>875</v>
      </c>
      <c r="W586" s="355"/>
      <c r="X586" s="355"/>
      <c r="Y586" s="355"/>
      <c r="Z586" s="355"/>
      <c r="AA586" s="355"/>
      <c r="AB586" s="355"/>
      <c r="AC586" s="355"/>
      <c r="AD586" s="478">
        <v>6</v>
      </c>
      <c r="AE586" s="479"/>
      <c r="AF586" s="480"/>
      <c r="AG586" s="478"/>
      <c r="AH586" s="479"/>
      <c r="AI586" s="480"/>
      <c r="AJ586" s="478"/>
      <c r="AK586" s="479"/>
      <c r="AL586" s="480"/>
      <c r="AM586" s="478"/>
      <c r="AN586" s="479"/>
      <c r="AO586" s="479"/>
      <c r="AP586" s="480"/>
      <c r="AQ586" s="355" t="s">
        <v>875</v>
      </c>
      <c r="AR586" s="355"/>
      <c r="AS586" s="355"/>
      <c r="AT586" s="355"/>
      <c r="AU586" s="1"/>
      <c r="AV586" s="481"/>
      <c r="AW586" s="481"/>
      <c r="AX586" s="481"/>
      <c r="AY586" s="481"/>
      <c r="AZ586" s="481"/>
      <c r="BA586" s="481"/>
      <c r="BB586" s="481"/>
      <c r="BC586" s="481"/>
      <c r="BD586" s="481"/>
      <c r="BE586" s="481"/>
      <c r="BF586" s="481"/>
      <c r="BG586" s="481"/>
      <c r="BH586" s="481"/>
      <c r="BI586" s="481"/>
      <c r="BJ586" s="481"/>
      <c r="BK586" s="481"/>
      <c r="BL586" s="355"/>
      <c r="BM586" s="355"/>
      <c r="BN586" s="355"/>
      <c r="BO586" s="355"/>
      <c r="BP586" s="355"/>
      <c r="BQ586" s="355"/>
      <c r="BR586" s="355"/>
      <c r="BS586" s="355"/>
      <c r="BT586" s="355"/>
      <c r="BU586" s="355"/>
      <c r="BV586" s="355"/>
      <c r="BW586" s="355"/>
      <c r="BX586" s="355"/>
      <c r="BY586" s="355"/>
      <c r="BZ586" s="355"/>
      <c r="CA586" s="355"/>
      <c r="CB586" s="355"/>
      <c r="CC586" s="355"/>
      <c r="CD586" s="355"/>
      <c r="CE586" s="355"/>
      <c r="CF586" s="355"/>
      <c r="CG586" s="355"/>
      <c r="CH586" s="355"/>
      <c r="CI586" s="355"/>
      <c r="CJ586" s="355"/>
      <c r="CK586" s="355"/>
      <c r="CL586" s="355"/>
      <c r="CM586" s="355"/>
      <c r="CN586" s="355"/>
      <c r="CO586" s="113"/>
      <c r="EC586" s="189"/>
      <c r="ED586" s="189"/>
      <c r="EE586" s="189"/>
      <c r="EF586" s="189"/>
      <c r="EG586" s="189"/>
      <c r="EH586" s="173" t="e">
        <f>EH585/$EL$15</f>
        <v>#DIV/0!</v>
      </c>
      <c r="EI586" s="173" t="e">
        <f t="shared" ref="EI586:EL586" si="29">EI585/$EL$15</f>
        <v>#DIV/0!</v>
      </c>
      <c r="EJ586" s="173" t="e">
        <f t="shared" si="29"/>
        <v>#DIV/0!</v>
      </c>
      <c r="EK586" s="173" t="e">
        <f t="shared" si="29"/>
        <v>#DIV/0!</v>
      </c>
      <c r="EL586" s="173" t="e">
        <f t="shared" si="29"/>
        <v>#DIV/0!</v>
      </c>
      <c r="EM586" s="189"/>
      <c r="EN586" s="189"/>
      <c r="EO586" s="189"/>
    </row>
    <row r="587" spans="1:145" s="188" customFormat="1" ht="14.25" customHeight="1" x14ac:dyDescent="0.35">
      <c r="A587" s="1"/>
      <c r="B587" s="1"/>
      <c r="C587" s="1"/>
      <c r="D587" s="362" t="s">
        <v>790</v>
      </c>
      <c r="E587" s="362"/>
      <c r="F587" s="362"/>
      <c r="G587" s="362"/>
      <c r="H587" s="362"/>
      <c r="I587" s="362"/>
      <c r="J587" s="362"/>
      <c r="K587" s="362"/>
      <c r="L587" s="362"/>
      <c r="M587" s="362"/>
      <c r="N587" s="362"/>
      <c r="O587" s="362"/>
      <c r="P587" s="362"/>
      <c r="Q587" s="362"/>
      <c r="R587" s="355"/>
      <c r="S587" s="355"/>
      <c r="T587" s="355"/>
      <c r="U587" s="355"/>
      <c r="V587" s="355" t="s">
        <v>875</v>
      </c>
      <c r="W587" s="355"/>
      <c r="X587" s="355"/>
      <c r="Y587" s="355"/>
      <c r="Z587" s="355"/>
      <c r="AA587" s="355"/>
      <c r="AB587" s="355"/>
      <c r="AC587" s="355"/>
      <c r="AD587" s="478">
        <v>2</v>
      </c>
      <c r="AE587" s="479"/>
      <c r="AF587" s="480"/>
      <c r="AG587" s="478"/>
      <c r="AH587" s="479"/>
      <c r="AI587" s="480"/>
      <c r="AJ587" s="478"/>
      <c r="AK587" s="479"/>
      <c r="AL587" s="480"/>
      <c r="AM587" s="478"/>
      <c r="AN587" s="479"/>
      <c r="AO587" s="479"/>
      <c r="AP587" s="480"/>
      <c r="AQ587" s="355" t="s">
        <v>875</v>
      </c>
      <c r="AR587" s="355"/>
      <c r="AS587" s="355"/>
      <c r="AT587" s="355"/>
      <c r="AU587" s="1"/>
      <c r="AV587" s="481"/>
      <c r="AW587" s="481"/>
      <c r="AX587" s="481"/>
      <c r="AY587" s="481"/>
      <c r="AZ587" s="481"/>
      <c r="BA587" s="481"/>
      <c r="BB587" s="481"/>
      <c r="BC587" s="481"/>
      <c r="BD587" s="481"/>
      <c r="BE587" s="481"/>
      <c r="BF587" s="481"/>
      <c r="BG587" s="481"/>
      <c r="BH587" s="481"/>
      <c r="BI587" s="481"/>
      <c r="BJ587" s="481"/>
      <c r="BK587" s="481"/>
      <c r="BL587" s="355"/>
      <c r="BM587" s="355"/>
      <c r="BN587" s="355"/>
      <c r="BO587" s="355"/>
      <c r="BP587" s="355"/>
      <c r="BQ587" s="355"/>
      <c r="BR587" s="355"/>
      <c r="BS587" s="355"/>
      <c r="BT587" s="355"/>
      <c r="BU587" s="355"/>
      <c r="BV587" s="355"/>
      <c r="BW587" s="355"/>
      <c r="BX587" s="355"/>
      <c r="BY587" s="355"/>
      <c r="BZ587" s="355"/>
      <c r="CA587" s="355"/>
      <c r="CB587" s="355"/>
      <c r="CC587" s="355"/>
      <c r="CD587" s="355"/>
      <c r="CE587" s="355"/>
      <c r="CF587" s="355"/>
      <c r="CG587" s="355"/>
      <c r="CH587" s="355"/>
      <c r="CI587" s="355"/>
      <c r="CJ587" s="355"/>
      <c r="CK587" s="355"/>
      <c r="CL587" s="355"/>
      <c r="CM587" s="355"/>
      <c r="CN587" s="355"/>
      <c r="CO587" s="113"/>
      <c r="EC587" s="189"/>
      <c r="ED587" s="189"/>
      <c r="EE587" s="189"/>
      <c r="EF587" s="189"/>
      <c r="EG587" s="189"/>
      <c r="EH587" s="189"/>
      <c r="EI587" s="189"/>
      <c r="EJ587" s="189"/>
      <c r="EK587" s="189"/>
      <c r="EL587" s="189"/>
      <c r="EM587" s="189"/>
      <c r="EN587" s="189"/>
      <c r="EO587" s="189"/>
    </row>
    <row r="588" spans="1:145" s="188" customFormat="1" ht="14.25" customHeight="1" x14ac:dyDescent="0.35">
      <c r="A588" s="1"/>
      <c r="B588" s="1"/>
      <c r="C588" s="1"/>
      <c r="D588" s="362" t="s">
        <v>645</v>
      </c>
      <c r="E588" s="362"/>
      <c r="F588" s="362"/>
      <c r="G588" s="362"/>
      <c r="H588" s="362"/>
      <c r="I588" s="362"/>
      <c r="J588" s="362"/>
      <c r="K588" s="362"/>
      <c r="L588" s="362"/>
      <c r="M588" s="362"/>
      <c r="N588" s="362"/>
      <c r="O588" s="362"/>
      <c r="P588" s="362"/>
      <c r="Q588" s="362"/>
      <c r="R588" s="355"/>
      <c r="S588" s="355"/>
      <c r="T588" s="355"/>
      <c r="U588" s="355"/>
      <c r="V588" s="355" t="s">
        <v>875</v>
      </c>
      <c r="W588" s="355"/>
      <c r="X588" s="355"/>
      <c r="Y588" s="355"/>
      <c r="Z588" s="355">
        <v>5</v>
      </c>
      <c r="AA588" s="355"/>
      <c r="AB588" s="355"/>
      <c r="AC588" s="355"/>
      <c r="AD588" s="478">
        <v>14</v>
      </c>
      <c r="AE588" s="479"/>
      <c r="AF588" s="480"/>
      <c r="AG588" s="478"/>
      <c r="AH588" s="479"/>
      <c r="AI588" s="480"/>
      <c r="AJ588" s="478"/>
      <c r="AK588" s="479"/>
      <c r="AL588" s="480"/>
      <c r="AM588" s="478"/>
      <c r="AN588" s="479"/>
      <c r="AO588" s="479"/>
      <c r="AP588" s="480"/>
      <c r="AQ588" s="355" t="s">
        <v>875</v>
      </c>
      <c r="AR588" s="355"/>
      <c r="AS588" s="355"/>
      <c r="AT588" s="355"/>
      <c r="AU588" s="1"/>
      <c r="AV588" s="481"/>
      <c r="AW588" s="481"/>
      <c r="AX588" s="481"/>
      <c r="AY588" s="481"/>
      <c r="AZ588" s="481"/>
      <c r="BA588" s="481"/>
      <c r="BB588" s="481"/>
      <c r="BC588" s="481"/>
      <c r="BD588" s="481"/>
      <c r="BE588" s="481"/>
      <c r="BF588" s="481"/>
      <c r="BG588" s="481"/>
      <c r="BH588" s="481"/>
      <c r="BI588" s="481"/>
      <c r="BJ588" s="481"/>
      <c r="BK588" s="481"/>
      <c r="BL588" s="355"/>
      <c r="BM588" s="355"/>
      <c r="BN588" s="355"/>
      <c r="BO588" s="355"/>
      <c r="BP588" s="355"/>
      <c r="BQ588" s="355"/>
      <c r="BR588" s="355"/>
      <c r="BS588" s="355"/>
      <c r="BT588" s="355"/>
      <c r="BU588" s="355"/>
      <c r="BV588" s="355"/>
      <c r="BW588" s="355"/>
      <c r="BX588" s="355"/>
      <c r="BY588" s="355"/>
      <c r="BZ588" s="355"/>
      <c r="CA588" s="355"/>
      <c r="CB588" s="355"/>
      <c r="CC588" s="355"/>
      <c r="CD588" s="355"/>
      <c r="CE588" s="355"/>
      <c r="CF588" s="355"/>
      <c r="CG588" s="355"/>
      <c r="CH588" s="355"/>
      <c r="CI588" s="355"/>
      <c r="CJ588" s="355"/>
      <c r="CK588" s="355"/>
      <c r="CL588" s="355"/>
      <c r="CM588" s="355"/>
      <c r="CN588" s="355"/>
      <c r="CO588" s="113"/>
      <c r="EC588" s="189"/>
      <c r="ED588" s="189"/>
      <c r="EE588" s="189"/>
      <c r="EF588" s="189"/>
      <c r="EG588" s="189"/>
      <c r="EH588" s="189"/>
      <c r="EI588" s="189"/>
      <c r="EJ588" s="189"/>
      <c r="EK588" s="189"/>
      <c r="EL588" s="189"/>
      <c r="EM588" s="189"/>
      <c r="EN588" s="189"/>
      <c r="EO588" s="189"/>
    </row>
    <row r="589" spans="1:145" s="188" customFormat="1" ht="14.25" customHeight="1" x14ac:dyDescent="0.35">
      <c r="A589" s="1"/>
      <c r="B589" s="1"/>
      <c r="C589" s="1"/>
      <c r="D589" s="362" t="s">
        <v>651</v>
      </c>
      <c r="E589" s="362"/>
      <c r="F589" s="362"/>
      <c r="G589" s="362"/>
      <c r="H589" s="362"/>
      <c r="I589" s="362"/>
      <c r="J589" s="362"/>
      <c r="K589" s="362"/>
      <c r="L589" s="362"/>
      <c r="M589" s="362"/>
      <c r="N589" s="362"/>
      <c r="O589" s="362"/>
      <c r="P589" s="362"/>
      <c r="Q589" s="362"/>
      <c r="R589" s="355"/>
      <c r="S589" s="355"/>
      <c r="T589" s="355"/>
      <c r="U589" s="355"/>
      <c r="V589" s="355" t="s">
        <v>875</v>
      </c>
      <c r="W589" s="355"/>
      <c r="X589" s="355"/>
      <c r="Y589" s="355"/>
      <c r="Z589" s="355">
        <v>0</v>
      </c>
      <c r="AA589" s="355"/>
      <c r="AB589" s="355"/>
      <c r="AC589" s="355"/>
      <c r="AD589" s="478">
        <v>0</v>
      </c>
      <c r="AE589" s="479"/>
      <c r="AF589" s="480"/>
      <c r="AG589" s="478"/>
      <c r="AH589" s="479"/>
      <c r="AI589" s="480"/>
      <c r="AJ589" s="478"/>
      <c r="AK589" s="479"/>
      <c r="AL589" s="480"/>
      <c r="AM589" s="478"/>
      <c r="AN589" s="479"/>
      <c r="AO589" s="479"/>
      <c r="AP589" s="480"/>
      <c r="AQ589" s="355" t="s">
        <v>875</v>
      </c>
      <c r="AR589" s="355"/>
      <c r="AS589" s="355"/>
      <c r="AT589" s="355"/>
      <c r="AU589" s="1"/>
      <c r="AV589" s="481"/>
      <c r="AW589" s="481"/>
      <c r="AX589" s="481"/>
      <c r="AY589" s="481"/>
      <c r="AZ589" s="481"/>
      <c r="BA589" s="481"/>
      <c r="BB589" s="481"/>
      <c r="BC589" s="481"/>
      <c r="BD589" s="481"/>
      <c r="BE589" s="481"/>
      <c r="BF589" s="481"/>
      <c r="BG589" s="481"/>
      <c r="BH589" s="481"/>
      <c r="BI589" s="481"/>
      <c r="BJ589" s="481"/>
      <c r="BK589" s="481"/>
      <c r="BL589" s="355"/>
      <c r="BM589" s="355"/>
      <c r="BN589" s="355"/>
      <c r="BO589" s="355"/>
      <c r="BP589" s="355"/>
      <c r="BQ589" s="355"/>
      <c r="BR589" s="355"/>
      <c r="BS589" s="355"/>
      <c r="BT589" s="355"/>
      <c r="BU589" s="355"/>
      <c r="BV589" s="355"/>
      <c r="BW589" s="355"/>
      <c r="BX589" s="355"/>
      <c r="BY589" s="355"/>
      <c r="BZ589" s="355"/>
      <c r="CA589" s="355"/>
      <c r="CB589" s="355"/>
      <c r="CC589" s="355"/>
      <c r="CD589" s="355"/>
      <c r="CE589" s="355"/>
      <c r="CF589" s="355"/>
      <c r="CG589" s="355"/>
      <c r="CH589" s="355"/>
      <c r="CI589" s="355"/>
      <c r="CJ589" s="355"/>
      <c r="CK589" s="355"/>
      <c r="CL589" s="355"/>
      <c r="CM589" s="355"/>
      <c r="CN589" s="355"/>
      <c r="CO589" s="113"/>
      <c r="EC589" s="189"/>
      <c r="ED589" s="189"/>
      <c r="EE589" s="189"/>
      <c r="EF589" s="189"/>
      <c r="EG589" s="189"/>
      <c r="EH589" s="189"/>
      <c r="EI589" s="189"/>
      <c r="EJ589" s="189"/>
      <c r="EK589" s="189"/>
      <c r="EL589" s="189"/>
      <c r="EM589" s="189"/>
      <c r="EN589" s="189"/>
      <c r="EO589" s="189"/>
    </row>
    <row r="590" spans="1:145" s="188" customFormat="1" ht="14.25" customHeight="1" x14ac:dyDescent="0.35">
      <c r="A590" s="1"/>
      <c r="B590" s="1"/>
      <c r="C590" s="1"/>
      <c r="D590" s="362" t="s">
        <v>652</v>
      </c>
      <c r="E590" s="362"/>
      <c r="F590" s="362"/>
      <c r="G590" s="362"/>
      <c r="H590" s="362"/>
      <c r="I590" s="362"/>
      <c r="J590" s="362"/>
      <c r="K590" s="362"/>
      <c r="L590" s="362"/>
      <c r="M590" s="362"/>
      <c r="N590" s="362"/>
      <c r="O590" s="362"/>
      <c r="P590" s="362"/>
      <c r="Q590" s="362"/>
      <c r="R590" s="355"/>
      <c r="S590" s="355"/>
      <c r="T590" s="355"/>
      <c r="U590" s="355"/>
      <c r="V590" s="355" t="s">
        <v>875</v>
      </c>
      <c r="W590" s="355"/>
      <c r="X590" s="355"/>
      <c r="Y590" s="355"/>
      <c r="Z590" s="355">
        <v>1</v>
      </c>
      <c r="AA590" s="355"/>
      <c r="AB590" s="355"/>
      <c r="AC590" s="355"/>
      <c r="AD590" s="478">
        <v>10</v>
      </c>
      <c r="AE590" s="479"/>
      <c r="AF590" s="480"/>
      <c r="AG590" s="478"/>
      <c r="AH590" s="479"/>
      <c r="AI590" s="480"/>
      <c r="AJ590" s="478"/>
      <c r="AK590" s="479"/>
      <c r="AL590" s="480"/>
      <c r="AM590" s="478"/>
      <c r="AN590" s="479"/>
      <c r="AO590" s="479"/>
      <c r="AP590" s="480"/>
      <c r="AQ590" s="355" t="s">
        <v>875</v>
      </c>
      <c r="AR590" s="355"/>
      <c r="AS590" s="355"/>
      <c r="AT590" s="355"/>
      <c r="AU590" s="1"/>
      <c r="AV590" s="481"/>
      <c r="AW590" s="481"/>
      <c r="AX590" s="481"/>
      <c r="AY590" s="481"/>
      <c r="AZ590" s="481"/>
      <c r="BA590" s="481"/>
      <c r="BB590" s="481"/>
      <c r="BC590" s="481"/>
      <c r="BD590" s="481"/>
      <c r="BE590" s="481"/>
      <c r="BF590" s="481"/>
      <c r="BG590" s="481"/>
      <c r="BH590" s="481"/>
      <c r="BI590" s="481"/>
      <c r="BJ590" s="481"/>
      <c r="BK590" s="481"/>
      <c r="BL590" s="355"/>
      <c r="BM590" s="355"/>
      <c r="BN590" s="355"/>
      <c r="BO590" s="355"/>
      <c r="BP590" s="355"/>
      <c r="BQ590" s="355"/>
      <c r="BR590" s="355"/>
      <c r="BS590" s="355"/>
      <c r="BT590" s="355"/>
      <c r="BU590" s="355"/>
      <c r="BV590" s="355"/>
      <c r="BW590" s="355"/>
      <c r="BX590" s="355"/>
      <c r="BY590" s="355"/>
      <c r="BZ590" s="355"/>
      <c r="CA590" s="355"/>
      <c r="CB590" s="355"/>
      <c r="CC590" s="355"/>
      <c r="CD590" s="355"/>
      <c r="CE590" s="355"/>
      <c r="CF590" s="355"/>
      <c r="CG590" s="355"/>
      <c r="CH590" s="355"/>
      <c r="CI590" s="355"/>
      <c r="CJ590" s="355"/>
      <c r="CK590" s="355"/>
      <c r="CL590" s="355"/>
      <c r="CM590" s="355"/>
      <c r="CN590" s="355"/>
      <c r="CO590" s="113"/>
      <c r="EC590" s="189"/>
      <c r="ED590" s="189"/>
      <c r="EE590" s="189"/>
      <c r="EF590" s="189"/>
      <c r="EG590" s="189"/>
      <c r="EH590" s="189"/>
      <c r="EI590" s="189"/>
      <c r="EJ590" s="189"/>
      <c r="EK590" s="189"/>
      <c r="EL590" s="189"/>
      <c r="EM590" s="189"/>
      <c r="EN590" s="189"/>
      <c r="EO590" s="189"/>
    </row>
    <row r="591" spans="1:145" s="188" customFormat="1" ht="14.25" customHeight="1" x14ac:dyDescent="0.35">
      <c r="A591" s="1"/>
      <c r="B591" s="1"/>
      <c r="C591" s="1"/>
      <c r="D591" s="362" t="s">
        <v>647</v>
      </c>
      <c r="E591" s="362"/>
      <c r="F591" s="362"/>
      <c r="G591" s="362"/>
      <c r="H591" s="362"/>
      <c r="I591" s="362"/>
      <c r="J591" s="362"/>
      <c r="K591" s="362"/>
      <c r="L591" s="362"/>
      <c r="M591" s="362"/>
      <c r="N591" s="362"/>
      <c r="O591" s="362"/>
      <c r="P591" s="362"/>
      <c r="Q591" s="362"/>
      <c r="R591" s="355"/>
      <c r="S591" s="355"/>
      <c r="T591" s="355"/>
      <c r="U591" s="355"/>
      <c r="V591" s="355" t="s">
        <v>875</v>
      </c>
      <c r="W591" s="355"/>
      <c r="X591" s="355"/>
      <c r="Y591" s="355"/>
      <c r="Z591" s="355">
        <v>5</v>
      </c>
      <c r="AA591" s="355"/>
      <c r="AB591" s="355"/>
      <c r="AC591" s="355"/>
      <c r="AD591" s="478">
        <v>12</v>
      </c>
      <c r="AE591" s="479"/>
      <c r="AF591" s="480"/>
      <c r="AG591" s="478"/>
      <c r="AH591" s="479"/>
      <c r="AI591" s="480"/>
      <c r="AJ591" s="478"/>
      <c r="AK591" s="479"/>
      <c r="AL591" s="480"/>
      <c r="AM591" s="478"/>
      <c r="AN591" s="479"/>
      <c r="AO591" s="479"/>
      <c r="AP591" s="480"/>
      <c r="AQ591" s="355" t="s">
        <v>875</v>
      </c>
      <c r="AR591" s="355"/>
      <c r="AS591" s="355"/>
      <c r="AT591" s="355"/>
      <c r="AU591" s="1"/>
      <c r="AV591" s="481"/>
      <c r="AW591" s="481"/>
      <c r="AX591" s="481"/>
      <c r="AY591" s="481"/>
      <c r="AZ591" s="481"/>
      <c r="BA591" s="481"/>
      <c r="BB591" s="481"/>
      <c r="BC591" s="481"/>
      <c r="BD591" s="481"/>
      <c r="BE591" s="481"/>
      <c r="BF591" s="481"/>
      <c r="BG591" s="481"/>
      <c r="BH591" s="481"/>
      <c r="BI591" s="481"/>
      <c r="BJ591" s="481"/>
      <c r="BK591" s="481"/>
      <c r="BL591" s="355"/>
      <c r="BM591" s="355"/>
      <c r="BN591" s="355"/>
      <c r="BO591" s="355"/>
      <c r="BP591" s="355"/>
      <c r="BQ591" s="355"/>
      <c r="BR591" s="355"/>
      <c r="BS591" s="355"/>
      <c r="BT591" s="355"/>
      <c r="BU591" s="355"/>
      <c r="BV591" s="355"/>
      <c r="BW591" s="355"/>
      <c r="BX591" s="355"/>
      <c r="BY591" s="355"/>
      <c r="BZ591" s="355"/>
      <c r="CA591" s="355"/>
      <c r="CB591" s="355"/>
      <c r="CC591" s="355"/>
      <c r="CD591" s="355"/>
      <c r="CE591" s="355"/>
      <c r="CF591" s="355"/>
      <c r="CG591" s="355"/>
      <c r="CH591" s="355"/>
      <c r="CI591" s="355"/>
      <c r="CJ591" s="355"/>
      <c r="CK591" s="355"/>
      <c r="CL591" s="355"/>
      <c r="CM591" s="355"/>
      <c r="CN591" s="355"/>
      <c r="CO591" s="113"/>
      <c r="EC591" s="189"/>
      <c r="ED591" s="189"/>
      <c r="EE591" s="189"/>
      <c r="EF591" s="189"/>
      <c r="EG591" s="189"/>
      <c r="EH591" s="189"/>
      <c r="EI591" s="189"/>
      <c r="EJ591" s="189"/>
      <c r="EK591" s="189"/>
      <c r="EL591" s="189"/>
      <c r="EM591" s="189"/>
      <c r="EN591" s="189"/>
      <c r="EO591" s="189"/>
    </row>
    <row r="592" spans="1:145" s="188" customFormat="1" ht="14.25" customHeight="1" x14ac:dyDescent="0.35">
      <c r="A592" s="1"/>
      <c r="B592" s="1"/>
      <c r="C592" s="1"/>
      <c r="D592" s="362"/>
      <c r="E592" s="362"/>
      <c r="F592" s="362"/>
      <c r="G592" s="362"/>
      <c r="H592" s="362"/>
      <c r="I592" s="362"/>
      <c r="J592" s="362"/>
      <c r="K592" s="362"/>
      <c r="L592" s="362"/>
      <c r="M592" s="362"/>
      <c r="N592" s="362"/>
      <c r="O592" s="362"/>
      <c r="P592" s="362"/>
      <c r="Q592" s="362"/>
      <c r="R592" s="355"/>
      <c r="S592" s="355"/>
      <c r="T592" s="355"/>
      <c r="U592" s="355"/>
      <c r="V592" s="355"/>
      <c r="W592" s="355"/>
      <c r="X592" s="355"/>
      <c r="Y592" s="355"/>
      <c r="Z592" s="355"/>
      <c r="AA592" s="355"/>
      <c r="AB592" s="355"/>
      <c r="AC592" s="355"/>
      <c r="AD592" s="355"/>
      <c r="AE592" s="355"/>
      <c r="AF592" s="355"/>
      <c r="AG592" s="355"/>
      <c r="AH592" s="355"/>
      <c r="AI592" s="355"/>
      <c r="AJ592" s="355"/>
      <c r="AK592" s="355"/>
      <c r="AL592" s="355"/>
      <c r="AM592" s="355"/>
      <c r="AN592" s="355"/>
      <c r="AO592" s="355"/>
      <c r="AP592" s="355"/>
      <c r="AQ592" s="355"/>
      <c r="AR592" s="355"/>
      <c r="AS592" s="355"/>
      <c r="AT592" s="355"/>
      <c r="AU592" s="1"/>
      <c r="AV592" s="481"/>
      <c r="AW592" s="481"/>
      <c r="AX592" s="481"/>
      <c r="AY592" s="481"/>
      <c r="AZ592" s="481"/>
      <c r="BA592" s="481"/>
      <c r="BB592" s="481"/>
      <c r="BC592" s="481"/>
      <c r="BD592" s="481"/>
      <c r="BE592" s="481"/>
      <c r="BF592" s="481"/>
      <c r="BG592" s="481"/>
      <c r="BH592" s="481"/>
      <c r="BI592" s="481"/>
      <c r="BJ592" s="481"/>
      <c r="BK592" s="481"/>
      <c r="BL592" s="355"/>
      <c r="BM592" s="355"/>
      <c r="BN592" s="355"/>
      <c r="BO592" s="355"/>
      <c r="BP592" s="355"/>
      <c r="BQ592" s="355"/>
      <c r="BR592" s="355"/>
      <c r="BS592" s="355"/>
      <c r="BT592" s="355"/>
      <c r="BU592" s="355"/>
      <c r="BV592" s="355"/>
      <c r="BW592" s="355"/>
      <c r="BX592" s="355"/>
      <c r="BY592" s="355"/>
      <c r="BZ592" s="355"/>
      <c r="CA592" s="355"/>
      <c r="CB592" s="355"/>
      <c r="CC592" s="355"/>
      <c r="CD592" s="355"/>
      <c r="CE592" s="355"/>
      <c r="CF592" s="355"/>
      <c r="CG592" s="355"/>
      <c r="CH592" s="355"/>
      <c r="CI592" s="355"/>
      <c r="CJ592" s="355"/>
      <c r="CK592" s="355"/>
      <c r="CL592" s="355"/>
      <c r="CM592" s="355"/>
      <c r="CN592" s="355"/>
      <c r="CO592" s="113"/>
      <c r="EC592" s="189"/>
      <c r="ED592" s="189"/>
      <c r="EE592" s="189"/>
      <c r="EF592" s="189"/>
      <c r="EG592" s="189"/>
      <c r="EH592" s="189"/>
      <c r="EI592" s="189"/>
      <c r="EJ592" s="189"/>
      <c r="EK592" s="189"/>
      <c r="EL592" s="189"/>
      <c r="EM592" s="189"/>
      <c r="EN592" s="189"/>
      <c r="EO592" s="189"/>
    </row>
    <row r="593" spans="1:93" s="188" customFormat="1" ht="14.25" customHeight="1" x14ac:dyDescent="0.35">
      <c r="A593" s="1"/>
      <c r="B593" s="1"/>
      <c r="C593" s="1"/>
      <c r="D593" s="362"/>
      <c r="E593" s="362"/>
      <c r="F593" s="362"/>
      <c r="G593" s="362"/>
      <c r="H593" s="362"/>
      <c r="I593" s="362"/>
      <c r="J593" s="362"/>
      <c r="K593" s="362"/>
      <c r="L593" s="362"/>
      <c r="M593" s="362"/>
      <c r="N593" s="362"/>
      <c r="O593" s="362"/>
      <c r="P593" s="362"/>
      <c r="Q593" s="362"/>
      <c r="R593" s="355"/>
      <c r="S593" s="355"/>
      <c r="T593" s="355"/>
      <c r="U593" s="355"/>
      <c r="V593" s="355"/>
      <c r="W593" s="355"/>
      <c r="X593" s="355"/>
      <c r="Y593" s="355"/>
      <c r="Z593" s="355"/>
      <c r="AA593" s="355"/>
      <c r="AB593" s="355"/>
      <c r="AC593" s="355"/>
      <c r="AD593" s="355"/>
      <c r="AE593" s="355"/>
      <c r="AF593" s="355"/>
      <c r="AG593" s="355"/>
      <c r="AH593" s="355"/>
      <c r="AI593" s="355"/>
      <c r="AJ593" s="355"/>
      <c r="AK593" s="355"/>
      <c r="AL593" s="355"/>
      <c r="AM593" s="355"/>
      <c r="AN593" s="355"/>
      <c r="AO593" s="355"/>
      <c r="AP593" s="355"/>
      <c r="AQ593" s="355"/>
      <c r="AR593" s="355"/>
      <c r="AS593" s="355"/>
      <c r="AT593" s="355"/>
      <c r="AU593" s="1"/>
      <c r="AV593" s="481"/>
      <c r="AW593" s="481"/>
      <c r="AX593" s="481"/>
      <c r="AY593" s="481"/>
      <c r="AZ593" s="481"/>
      <c r="BA593" s="481"/>
      <c r="BB593" s="481"/>
      <c r="BC593" s="481"/>
      <c r="BD593" s="481"/>
      <c r="BE593" s="481"/>
      <c r="BF593" s="481"/>
      <c r="BG593" s="481"/>
      <c r="BH593" s="481"/>
      <c r="BI593" s="481"/>
      <c r="BJ593" s="481"/>
      <c r="BK593" s="481"/>
      <c r="BL593" s="355"/>
      <c r="BM593" s="355"/>
      <c r="BN593" s="355"/>
      <c r="BO593" s="355"/>
      <c r="BP593" s="355"/>
      <c r="BQ593" s="355"/>
      <c r="BR593" s="355"/>
      <c r="BS593" s="355"/>
      <c r="BT593" s="355"/>
      <c r="BU593" s="355"/>
      <c r="BV593" s="355"/>
      <c r="BW593" s="355"/>
      <c r="BX593" s="355"/>
      <c r="BY593" s="355"/>
      <c r="BZ593" s="355"/>
      <c r="CA593" s="355"/>
      <c r="CB593" s="355"/>
      <c r="CC593" s="355"/>
      <c r="CD593" s="355"/>
      <c r="CE593" s="355"/>
      <c r="CF593" s="355"/>
      <c r="CG593" s="355"/>
      <c r="CH593" s="355"/>
      <c r="CI593" s="355"/>
      <c r="CJ593" s="355"/>
      <c r="CK593" s="355"/>
      <c r="CL593" s="355"/>
      <c r="CM593" s="355"/>
      <c r="CN593" s="355"/>
      <c r="CO593" s="113"/>
    </row>
    <row r="594" spans="1:93" s="188" customFormat="1" ht="14.25" customHeight="1" x14ac:dyDescent="0.35">
      <c r="A594" s="1"/>
      <c r="B594" s="1"/>
      <c r="C594" s="1"/>
      <c r="D594" s="362"/>
      <c r="E594" s="362"/>
      <c r="F594" s="362"/>
      <c r="G594" s="362"/>
      <c r="H594" s="362"/>
      <c r="I594" s="362"/>
      <c r="J594" s="362"/>
      <c r="K594" s="362"/>
      <c r="L594" s="362"/>
      <c r="M594" s="362"/>
      <c r="N594" s="362"/>
      <c r="O594" s="362"/>
      <c r="P594" s="362"/>
      <c r="Q594" s="362"/>
      <c r="R594" s="355"/>
      <c r="S594" s="355"/>
      <c r="T594" s="355"/>
      <c r="U594" s="355"/>
      <c r="V594" s="355"/>
      <c r="W594" s="355"/>
      <c r="X594" s="355"/>
      <c r="Y594" s="355"/>
      <c r="Z594" s="355"/>
      <c r="AA594" s="355"/>
      <c r="AB594" s="355"/>
      <c r="AC594" s="355"/>
      <c r="AD594" s="355"/>
      <c r="AE594" s="355"/>
      <c r="AF594" s="355"/>
      <c r="AG594" s="355"/>
      <c r="AH594" s="355"/>
      <c r="AI594" s="355"/>
      <c r="AJ594" s="355"/>
      <c r="AK594" s="355"/>
      <c r="AL594" s="355"/>
      <c r="AM594" s="355"/>
      <c r="AN594" s="355"/>
      <c r="AO594" s="355"/>
      <c r="AP594" s="355"/>
      <c r="AQ594" s="355"/>
      <c r="AR594" s="355"/>
      <c r="AS594" s="355"/>
      <c r="AT594" s="355"/>
      <c r="AU594" s="1"/>
      <c r="AV594" s="481"/>
      <c r="AW594" s="481"/>
      <c r="AX594" s="481"/>
      <c r="AY594" s="481"/>
      <c r="AZ594" s="481"/>
      <c r="BA594" s="481"/>
      <c r="BB594" s="481"/>
      <c r="BC594" s="481"/>
      <c r="BD594" s="481"/>
      <c r="BE594" s="481"/>
      <c r="BF594" s="481"/>
      <c r="BG594" s="481"/>
      <c r="BH594" s="481"/>
      <c r="BI594" s="481"/>
      <c r="BJ594" s="481"/>
      <c r="BK594" s="481"/>
      <c r="BL594" s="355"/>
      <c r="BM594" s="355"/>
      <c r="BN594" s="355"/>
      <c r="BO594" s="355"/>
      <c r="BP594" s="355"/>
      <c r="BQ594" s="355"/>
      <c r="BR594" s="355"/>
      <c r="BS594" s="355"/>
      <c r="BT594" s="355"/>
      <c r="BU594" s="355"/>
      <c r="BV594" s="355"/>
      <c r="BW594" s="355"/>
      <c r="BX594" s="355"/>
      <c r="BY594" s="355"/>
      <c r="BZ594" s="355"/>
      <c r="CA594" s="355"/>
      <c r="CB594" s="355"/>
      <c r="CC594" s="355"/>
      <c r="CD594" s="355"/>
      <c r="CE594" s="355"/>
      <c r="CF594" s="355"/>
      <c r="CG594" s="355"/>
      <c r="CH594" s="355"/>
      <c r="CI594" s="355"/>
      <c r="CJ594" s="355"/>
      <c r="CK594" s="355"/>
      <c r="CL594" s="355"/>
      <c r="CM594" s="355"/>
      <c r="CN594" s="355"/>
      <c r="CO594" s="113"/>
    </row>
    <row r="595" spans="1:93" s="188" customFormat="1" ht="14.25" customHeight="1" x14ac:dyDescent="0.35">
      <c r="A595" s="1"/>
      <c r="B595" s="1"/>
      <c r="C595" s="1"/>
      <c r="D595" s="362"/>
      <c r="E595" s="362"/>
      <c r="F595" s="362"/>
      <c r="G595" s="362"/>
      <c r="H595" s="362"/>
      <c r="I595" s="362"/>
      <c r="J595" s="362"/>
      <c r="K595" s="362"/>
      <c r="L595" s="362"/>
      <c r="M595" s="362"/>
      <c r="N595" s="362"/>
      <c r="O595" s="362"/>
      <c r="P595" s="362"/>
      <c r="Q595" s="362"/>
      <c r="R595" s="355"/>
      <c r="S595" s="355"/>
      <c r="T595" s="355"/>
      <c r="U595" s="355"/>
      <c r="V595" s="355"/>
      <c r="W595" s="355"/>
      <c r="X595" s="355"/>
      <c r="Y595" s="355"/>
      <c r="Z595" s="355"/>
      <c r="AA595" s="355"/>
      <c r="AB595" s="355"/>
      <c r="AC595" s="355"/>
      <c r="AD595" s="355"/>
      <c r="AE595" s="355"/>
      <c r="AF595" s="355"/>
      <c r="AG595" s="355"/>
      <c r="AH595" s="355"/>
      <c r="AI595" s="355"/>
      <c r="AJ595" s="355"/>
      <c r="AK595" s="355"/>
      <c r="AL595" s="355"/>
      <c r="AM595" s="355"/>
      <c r="AN595" s="355"/>
      <c r="AO595" s="355"/>
      <c r="AP595" s="355"/>
      <c r="AQ595" s="355"/>
      <c r="AR595" s="355"/>
      <c r="AS595" s="355"/>
      <c r="AT595" s="355"/>
      <c r="AU595" s="1"/>
      <c r="AV595" s="486" t="s">
        <v>361</v>
      </c>
      <c r="AW595" s="486"/>
      <c r="AX595" s="486"/>
      <c r="AY595" s="486"/>
      <c r="AZ595" s="486"/>
      <c r="BA595" s="486"/>
      <c r="BB595" s="486"/>
      <c r="BC595" s="486"/>
      <c r="BD595" s="486"/>
      <c r="BE595" s="486"/>
      <c r="BF595" s="486"/>
      <c r="BG595" s="486"/>
      <c r="BH595" s="486"/>
      <c r="BI595" s="486"/>
      <c r="BJ595" s="486"/>
      <c r="BK595" s="486"/>
      <c r="BL595" s="482">
        <f>+(COUNTIF(R578:U595,"x")+COUNTIF(BL578:BO594,"x"))</f>
        <v>0</v>
      </c>
      <c r="BM595" s="482"/>
      <c r="BN595" s="482"/>
      <c r="BO595" s="482"/>
      <c r="BP595" s="482">
        <f>+(COUNTIF(V578:Y595,"x")+COUNTIF(BP578:BS594,"x"))</f>
        <v>14</v>
      </c>
      <c r="BQ595" s="482"/>
      <c r="BR595" s="482"/>
      <c r="BS595" s="482"/>
      <c r="BT595" s="483">
        <f>SUM(Z578:AC595,BT578:BW594)</f>
        <v>72</v>
      </c>
      <c r="BU595" s="484"/>
      <c r="BV595" s="484"/>
      <c r="BW595" s="485"/>
      <c r="BX595" s="482">
        <f>SUM(AD578:AF595,BX578:BZ594)</f>
        <v>346</v>
      </c>
      <c r="BY595" s="482"/>
      <c r="BZ595" s="482"/>
      <c r="CA595" s="483">
        <f>SUM(AG578:AI595,CA578:CC594)</f>
        <v>345</v>
      </c>
      <c r="CB595" s="484"/>
      <c r="CC595" s="485"/>
      <c r="CD595" s="483">
        <f>SUM(AJ578:AL595,CD578:CF594)</f>
        <v>115</v>
      </c>
      <c r="CE595" s="484"/>
      <c r="CF595" s="485"/>
      <c r="CG595" s="482">
        <f>+(COUNTIF(AM578:AP595,"x")+COUNTIF(CG578:CJ594,"x"))</f>
        <v>1</v>
      </c>
      <c r="CH595" s="482"/>
      <c r="CI595" s="482"/>
      <c r="CJ595" s="482"/>
      <c r="CK595" s="482">
        <f>+(COUNTIF(AQ578:AT595,"x")+COUNTIF(CK578:CN594,"x"))</f>
        <v>13</v>
      </c>
      <c r="CL595" s="482"/>
      <c r="CM595" s="482"/>
      <c r="CN595" s="482"/>
      <c r="CO595" s="113"/>
    </row>
    <row r="596" spans="1:93" s="188" customFormat="1" ht="14.25" customHeight="1" x14ac:dyDescent="0.35">
      <c r="A596" s="1"/>
      <c r="B596" s="1"/>
      <c r="C596" s="1"/>
      <c r="D596" s="487" t="s">
        <v>363</v>
      </c>
      <c r="E596" s="487"/>
      <c r="F596" s="487"/>
      <c r="G596" s="487"/>
      <c r="H596" s="487"/>
      <c r="I596" s="487"/>
      <c r="J596" s="487"/>
      <c r="K596" s="487"/>
      <c r="L596" s="487"/>
      <c r="M596" s="487"/>
      <c r="N596" s="487"/>
      <c r="O596" s="487"/>
      <c r="P596" s="487"/>
      <c r="Q596" s="487"/>
      <c r="R596" s="487"/>
      <c r="S596" s="487"/>
      <c r="T596" s="487"/>
      <c r="U596" s="487"/>
      <c r="V596" s="487"/>
      <c r="W596" s="487"/>
      <c r="X596" s="487"/>
      <c r="Y596" s="487"/>
      <c r="Z596" s="487"/>
      <c r="AA596" s="487"/>
      <c r="AB596" s="487"/>
      <c r="AC596" s="487"/>
      <c r="AD596" s="487"/>
      <c r="AE596" s="487"/>
      <c r="AF596" s="487"/>
      <c r="AG596" s="487"/>
      <c r="AH596" s="487"/>
      <c r="AI596" s="487"/>
      <c r="AJ596" s="487"/>
      <c r="AK596" s="487"/>
      <c r="AL596" s="487"/>
      <c r="AM596" s="487"/>
      <c r="AN596" s="487"/>
      <c r="AO596" s="487"/>
      <c r="AP596" s="487"/>
      <c r="AQ596" s="487"/>
      <c r="AR596" s="487"/>
      <c r="AS596" s="487"/>
      <c r="AT596" s="487"/>
      <c r="AU596" s="1"/>
      <c r="AV596" s="487" t="s">
        <v>363</v>
      </c>
      <c r="AW596" s="487"/>
      <c r="AX596" s="487"/>
      <c r="AY596" s="487"/>
      <c r="AZ596" s="487"/>
      <c r="BA596" s="487"/>
      <c r="BB596" s="487"/>
      <c r="BC596" s="487"/>
      <c r="BD596" s="487"/>
      <c r="BE596" s="487"/>
      <c r="BF596" s="487"/>
      <c r="BG596" s="487"/>
      <c r="BH596" s="487"/>
      <c r="BI596" s="487"/>
      <c r="BJ596" s="487"/>
      <c r="BK596" s="487"/>
      <c r="BL596" s="487"/>
      <c r="BM596" s="487"/>
      <c r="BN596" s="487"/>
      <c r="BO596" s="487"/>
      <c r="BP596" s="487"/>
      <c r="BQ596" s="487"/>
      <c r="BR596" s="487"/>
      <c r="BS596" s="487"/>
      <c r="BT596" s="487"/>
      <c r="BU596" s="487"/>
      <c r="BV596" s="487"/>
      <c r="BW596" s="487"/>
      <c r="BX596" s="487"/>
      <c r="BY596" s="487"/>
      <c r="BZ596" s="487"/>
      <c r="CA596" s="487"/>
      <c r="CB596" s="487"/>
      <c r="CC596" s="487"/>
      <c r="CD596" s="487"/>
      <c r="CE596" s="487"/>
      <c r="CF596" s="487"/>
      <c r="CG596" s="487"/>
      <c r="CH596" s="487"/>
      <c r="CI596" s="487"/>
      <c r="CJ596" s="487"/>
      <c r="CK596" s="487"/>
      <c r="CL596" s="487"/>
      <c r="CM596" s="1"/>
      <c r="CN596" s="1"/>
      <c r="CO596" s="113"/>
    </row>
    <row r="597" spans="1:93" s="188" customFormat="1" ht="14.25" customHeight="1" x14ac:dyDescent="0.3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13"/>
    </row>
    <row r="598" spans="1:93" s="188" customFormat="1" ht="14.25" customHeight="1" x14ac:dyDescent="0.3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13"/>
    </row>
    <row r="599" spans="1:93" s="188" customFormat="1" ht="14.25" customHeight="1" x14ac:dyDescent="0.3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13"/>
    </row>
    <row r="600" spans="1:93" s="188" customFormat="1" ht="14.25" customHeight="1" x14ac:dyDescent="0.3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13"/>
    </row>
    <row r="601" spans="1:93" s="188" customFormat="1" ht="14.25" customHeight="1" x14ac:dyDescent="0.3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13"/>
    </row>
    <row r="602" spans="1:93" s="188" customFormat="1" ht="14.25" customHeight="1" x14ac:dyDescent="0.3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13"/>
    </row>
    <row r="603" spans="1:93" s="188" customFormat="1" ht="14.25" customHeight="1" x14ac:dyDescent="0.3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13"/>
    </row>
    <row r="604" spans="1:93" s="188" customFormat="1" ht="14.25" customHeight="1" x14ac:dyDescent="0.3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13"/>
    </row>
    <row r="605" spans="1:93" s="188" customFormat="1" ht="14.25" customHeight="1" x14ac:dyDescent="0.3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13"/>
    </row>
    <row r="606" spans="1:93" s="188" customFormat="1" ht="14.25" customHeight="1" x14ac:dyDescent="0.3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13"/>
    </row>
    <row r="607" spans="1:93" s="188" customFormat="1" ht="14.25" customHeight="1" x14ac:dyDescent="0.3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13"/>
    </row>
    <row r="608" spans="1:93" s="188" customFormat="1" ht="14.25" customHeight="1" x14ac:dyDescent="0.3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13"/>
    </row>
    <row r="609" spans="1:94" s="188" customFormat="1" ht="14.25" customHeight="1" x14ac:dyDescent="0.3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13"/>
    </row>
    <row r="610" spans="1:94" s="188" customFormat="1" ht="14.25" customHeight="1" x14ac:dyDescent="0.3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13"/>
    </row>
    <row r="611" spans="1:94" s="188" customFormat="1" ht="14.25" customHeight="1" x14ac:dyDescent="0.3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13"/>
    </row>
    <row r="612" spans="1:94" s="188" customFormat="1" ht="14.25" customHeight="1" x14ac:dyDescent="0.3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13"/>
    </row>
    <row r="613" spans="1:94" s="188" customFormat="1" ht="14.25" customHeight="1" x14ac:dyDescent="0.35">
      <c r="A613" s="1"/>
      <c r="B613" s="1"/>
      <c r="C613" s="1"/>
      <c r="D613" s="487" t="s">
        <v>368</v>
      </c>
      <c r="E613" s="487"/>
      <c r="F613" s="487"/>
      <c r="G613" s="487"/>
      <c r="H613" s="487"/>
      <c r="I613" s="487"/>
      <c r="J613" s="487"/>
      <c r="K613" s="487"/>
      <c r="L613" s="487"/>
      <c r="M613" s="487"/>
      <c r="N613" s="487"/>
      <c r="O613" s="487"/>
      <c r="P613" s="487"/>
      <c r="Q613" s="487"/>
      <c r="R613" s="487"/>
      <c r="S613" s="487"/>
      <c r="T613" s="487"/>
      <c r="U613" s="487"/>
      <c r="V613" s="487"/>
      <c r="W613" s="487"/>
      <c r="X613" s="487"/>
      <c r="Y613" s="487"/>
      <c r="Z613" s="487"/>
      <c r="AA613" s="487"/>
      <c r="AB613" s="487"/>
      <c r="AC613" s="487"/>
      <c r="AD613" s="487"/>
      <c r="AE613" s="487"/>
      <c r="AF613" s="487"/>
      <c r="AG613" s="487"/>
      <c r="AH613" s="487"/>
      <c r="AI613" s="487"/>
      <c r="AJ613" s="487"/>
      <c r="AK613" s="487"/>
      <c r="AL613" s="487"/>
      <c r="AM613" s="487"/>
      <c r="AN613" s="487"/>
      <c r="AO613" s="487"/>
      <c r="AP613" s="487"/>
      <c r="AQ613" s="487"/>
      <c r="AR613" s="487"/>
      <c r="AS613" s="487"/>
      <c r="AT613" s="487"/>
      <c r="AU613" s="1"/>
      <c r="AV613" s="488" t="s">
        <v>368</v>
      </c>
      <c r="AW613" s="488"/>
      <c r="AX613" s="488"/>
      <c r="AY613" s="488"/>
      <c r="AZ613" s="488"/>
      <c r="BA613" s="488"/>
      <c r="BB613" s="488"/>
      <c r="BC613" s="488"/>
      <c r="BD613" s="488"/>
      <c r="BE613" s="488"/>
      <c r="BF613" s="488"/>
      <c r="BG613" s="488"/>
      <c r="BH613" s="488"/>
      <c r="BI613" s="488"/>
      <c r="BJ613" s="488"/>
      <c r="BK613" s="488"/>
      <c r="BL613" s="488"/>
      <c r="BM613" s="488"/>
      <c r="BN613" s="488"/>
      <c r="BO613" s="488"/>
      <c r="BP613" s="488"/>
      <c r="BQ613" s="488"/>
      <c r="BR613" s="488"/>
      <c r="BS613" s="488"/>
      <c r="BT613" s="488"/>
      <c r="BU613" s="488"/>
      <c r="BV613" s="488"/>
      <c r="BW613" s="488"/>
      <c r="BX613" s="488"/>
      <c r="BY613" s="488"/>
      <c r="BZ613" s="488"/>
      <c r="CA613" s="488"/>
      <c r="CB613" s="488"/>
      <c r="CC613" s="488"/>
      <c r="CD613" s="488"/>
      <c r="CE613" s="488"/>
      <c r="CF613" s="488"/>
      <c r="CG613" s="488"/>
      <c r="CH613" s="488"/>
      <c r="CI613" s="488"/>
      <c r="CJ613" s="488"/>
      <c r="CK613" s="488"/>
      <c r="CL613" s="488"/>
      <c r="CM613" s="488"/>
      <c r="CN613" s="488"/>
      <c r="CO613" s="113"/>
    </row>
    <row r="614" spans="1:94" s="188" customFormat="1" ht="14.25" customHeight="1" x14ac:dyDescent="0.3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13"/>
    </row>
    <row r="615" spans="1:94" s="188" customFormat="1" ht="14.25" customHeight="1" x14ac:dyDescent="0.35">
      <c r="A615" s="1"/>
      <c r="B615" s="1"/>
      <c r="C615" s="1"/>
      <c r="D615" s="219" t="s">
        <v>369</v>
      </c>
      <c r="E615" s="219"/>
      <c r="F615" s="219"/>
      <c r="G615" s="219"/>
      <c r="H615" s="219"/>
      <c r="I615" s="219"/>
      <c r="J615" s="219"/>
      <c r="K615" s="219"/>
      <c r="L615" s="219"/>
      <c r="M615" s="219"/>
      <c r="N615" s="219"/>
      <c r="O615" s="219"/>
      <c r="P615" s="219"/>
      <c r="Q615" s="219"/>
      <c r="R615" s="219"/>
      <c r="S615" s="219"/>
      <c r="T615" s="219"/>
      <c r="U615" s="219"/>
      <c r="V615" s="219"/>
      <c r="W615" s="219"/>
      <c r="X615" s="219"/>
      <c r="Y615" s="219"/>
      <c r="Z615" s="219"/>
      <c r="AA615" s="219"/>
      <c r="AB615" s="219"/>
      <c r="AC615" s="219"/>
      <c r="AD615" s="219"/>
      <c r="AE615" s="219"/>
      <c r="AF615" s="219"/>
      <c r="AG615" s="219"/>
      <c r="AH615" s="219"/>
      <c r="AI615" s="219"/>
      <c r="AJ615" s="219"/>
      <c r="AK615" s="219"/>
      <c r="AL615" s="219"/>
      <c r="AM615" s="219"/>
      <c r="AN615" s="219"/>
      <c r="AO615" s="219"/>
      <c r="AP615" s="219"/>
      <c r="AQ615" s="219"/>
      <c r="AR615" s="219"/>
      <c r="AS615" s="219"/>
      <c r="AT615" s="219"/>
      <c r="AU615" s="9"/>
      <c r="AV615" s="9"/>
      <c r="AW615" s="9"/>
      <c r="AX615" s="9"/>
      <c r="AY615" s="9"/>
      <c r="AZ615" s="9"/>
      <c r="BA615" s="9"/>
      <c r="BB615" s="9"/>
      <c r="BC615" s="9"/>
      <c r="BD615" s="9"/>
      <c r="BE615" s="9"/>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13"/>
    </row>
    <row r="616" spans="1:94" s="188" customFormat="1" ht="14.25" customHeight="1" x14ac:dyDescent="0.35">
      <c r="A616" s="1"/>
      <c r="B616" s="1"/>
      <c r="C616" s="1"/>
      <c r="D616" s="220"/>
      <c r="E616" s="220"/>
      <c r="F616" s="220"/>
      <c r="G616" s="220"/>
      <c r="H616" s="220"/>
      <c r="I616" s="220"/>
      <c r="J616" s="220"/>
      <c r="K616" s="220"/>
      <c r="L616" s="220"/>
      <c r="M616" s="220"/>
      <c r="N616" s="220"/>
      <c r="O616" s="220"/>
      <c r="P616" s="220"/>
      <c r="Q616" s="220"/>
      <c r="R616" s="220"/>
      <c r="S616" s="220"/>
      <c r="T616" s="220"/>
      <c r="U616" s="220"/>
      <c r="V616" s="220"/>
      <c r="W616" s="220"/>
      <c r="X616" s="220"/>
      <c r="Y616" s="220"/>
      <c r="Z616" s="220"/>
      <c r="AA616" s="220"/>
      <c r="AB616" s="220"/>
      <c r="AC616" s="220"/>
      <c r="AD616" s="220"/>
      <c r="AE616" s="220"/>
      <c r="AF616" s="220"/>
      <c r="AG616" s="220"/>
      <c r="AH616" s="220"/>
      <c r="AI616" s="220"/>
      <c r="AJ616" s="220"/>
      <c r="AK616" s="220"/>
      <c r="AL616" s="220"/>
      <c r="AM616" s="220"/>
      <c r="AN616" s="220"/>
      <c r="AO616" s="220"/>
      <c r="AP616" s="220"/>
      <c r="AQ616" s="220"/>
      <c r="AR616" s="220"/>
      <c r="AS616" s="220"/>
      <c r="AT616" s="220"/>
      <c r="AU616" s="9"/>
      <c r="AV616" s="9"/>
      <c r="AW616" s="9"/>
      <c r="AX616" s="9"/>
      <c r="AY616" s="9"/>
      <c r="AZ616" s="9"/>
      <c r="BA616" s="9"/>
      <c r="BB616" s="9"/>
      <c r="BC616" s="9"/>
      <c r="BD616" s="9"/>
      <c r="BE616" s="9"/>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13"/>
    </row>
    <row r="617" spans="1:94" s="188" customFormat="1" ht="14.25" customHeight="1" x14ac:dyDescent="0.35">
      <c r="A617" s="1"/>
      <c r="B617" s="1"/>
      <c r="C617" s="1"/>
      <c r="D617" s="232" t="s">
        <v>353</v>
      </c>
      <c r="E617" s="232"/>
      <c r="F617" s="232"/>
      <c r="G617" s="232"/>
      <c r="H617" s="232"/>
      <c r="I617" s="232"/>
      <c r="J617" s="232"/>
      <c r="K617" s="232"/>
      <c r="L617" s="232"/>
      <c r="M617" s="232"/>
      <c r="N617" s="232"/>
      <c r="O617" s="232"/>
      <c r="P617" s="232"/>
      <c r="Q617" s="232"/>
      <c r="R617" s="232"/>
      <c r="S617" s="232"/>
      <c r="T617" s="232"/>
      <c r="U617" s="232"/>
      <c r="V617" s="232" t="s">
        <v>356</v>
      </c>
      <c r="W617" s="232"/>
      <c r="X617" s="232"/>
      <c r="Y617" s="232"/>
      <c r="Z617" s="232"/>
      <c r="AA617" s="232"/>
      <c r="AB617" s="232"/>
      <c r="AC617" s="232"/>
      <c r="AD617" s="464" t="s">
        <v>370</v>
      </c>
      <c r="AE617" s="464"/>
      <c r="AF617" s="464"/>
      <c r="AG617" s="464"/>
      <c r="AH617" s="464"/>
      <c r="AI617" s="464"/>
      <c r="AJ617" s="464"/>
      <c r="AK617" s="464"/>
      <c r="AL617" s="464"/>
      <c r="AM617" s="464"/>
      <c r="AN617" s="464"/>
      <c r="AO617" s="464"/>
      <c r="AP617" s="464"/>
      <c r="AQ617" s="464"/>
      <c r="AR617" s="464"/>
      <c r="AS617" s="464"/>
      <c r="AT617" s="464"/>
      <c r="AU617" s="1"/>
      <c r="AV617" s="232" t="s">
        <v>353</v>
      </c>
      <c r="AW617" s="232"/>
      <c r="AX617" s="232"/>
      <c r="AY617" s="232"/>
      <c r="AZ617" s="232"/>
      <c r="BA617" s="232"/>
      <c r="BB617" s="232"/>
      <c r="BC617" s="232"/>
      <c r="BD617" s="232"/>
      <c r="BE617" s="232"/>
      <c r="BF617" s="232"/>
      <c r="BG617" s="232"/>
      <c r="BH617" s="232"/>
      <c r="BI617" s="232"/>
      <c r="BJ617" s="232"/>
      <c r="BK617" s="232"/>
      <c r="BL617" s="232"/>
      <c r="BM617" s="232"/>
      <c r="BN617" s="232"/>
      <c r="BO617" s="232"/>
      <c r="BP617" s="232" t="s">
        <v>356</v>
      </c>
      <c r="BQ617" s="232"/>
      <c r="BR617" s="232"/>
      <c r="BS617" s="232"/>
      <c r="BT617" s="232"/>
      <c r="BU617" s="232"/>
      <c r="BV617" s="232"/>
      <c r="BW617" s="232"/>
      <c r="BX617" s="464" t="s">
        <v>370</v>
      </c>
      <c r="BY617" s="464"/>
      <c r="BZ617" s="464"/>
      <c r="CA617" s="464"/>
      <c r="CB617" s="464"/>
      <c r="CC617" s="464"/>
      <c r="CD617" s="464"/>
      <c r="CE617" s="464"/>
      <c r="CF617" s="464"/>
      <c r="CG617" s="464"/>
      <c r="CH617" s="464"/>
      <c r="CI617" s="464"/>
      <c r="CJ617" s="464"/>
      <c r="CK617" s="464"/>
      <c r="CL617" s="464"/>
      <c r="CM617" s="464"/>
      <c r="CN617" s="464"/>
      <c r="CO617" s="628"/>
      <c r="CP617" s="628"/>
    </row>
    <row r="618" spans="1:94" s="188" customFormat="1" ht="14.25" customHeight="1" x14ac:dyDescent="0.35">
      <c r="A618" s="1"/>
      <c r="B618" s="1"/>
      <c r="C618" s="1"/>
      <c r="D618" s="232"/>
      <c r="E618" s="232"/>
      <c r="F618" s="232"/>
      <c r="G618" s="232"/>
      <c r="H618" s="232"/>
      <c r="I618" s="232"/>
      <c r="J618" s="232"/>
      <c r="K618" s="232"/>
      <c r="L618" s="232"/>
      <c r="M618" s="232"/>
      <c r="N618" s="232"/>
      <c r="O618" s="232"/>
      <c r="P618" s="232"/>
      <c r="Q618" s="232"/>
      <c r="R618" s="232"/>
      <c r="S618" s="232"/>
      <c r="T618" s="232"/>
      <c r="U618" s="232"/>
      <c r="V618" s="232" t="s">
        <v>355</v>
      </c>
      <c r="W618" s="232"/>
      <c r="X618" s="232"/>
      <c r="Y618" s="232"/>
      <c r="Z618" s="232" t="s">
        <v>354</v>
      </c>
      <c r="AA618" s="232"/>
      <c r="AB618" s="232"/>
      <c r="AC618" s="232"/>
      <c r="AD618" s="232" t="s">
        <v>371</v>
      </c>
      <c r="AE618" s="232"/>
      <c r="AF618" s="232"/>
      <c r="AG618" s="232"/>
      <c r="AH618" s="232" t="s">
        <v>357</v>
      </c>
      <c r="AI618" s="232"/>
      <c r="AJ618" s="232"/>
      <c r="AK618" s="232"/>
      <c r="AL618" s="232" t="s">
        <v>358</v>
      </c>
      <c r="AM618" s="232"/>
      <c r="AN618" s="232"/>
      <c r="AO618" s="232"/>
      <c r="AP618" s="232" t="s">
        <v>359</v>
      </c>
      <c r="AQ618" s="232"/>
      <c r="AR618" s="232"/>
      <c r="AS618" s="232"/>
      <c r="AT618" s="232"/>
      <c r="AU618" s="1"/>
      <c r="AV618" s="232"/>
      <c r="AW618" s="232"/>
      <c r="AX618" s="232"/>
      <c r="AY618" s="232"/>
      <c r="AZ618" s="232"/>
      <c r="BA618" s="232"/>
      <c r="BB618" s="232"/>
      <c r="BC618" s="232"/>
      <c r="BD618" s="232"/>
      <c r="BE618" s="232"/>
      <c r="BF618" s="232"/>
      <c r="BG618" s="232"/>
      <c r="BH618" s="232"/>
      <c r="BI618" s="232"/>
      <c r="BJ618" s="232"/>
      <c r="BK618" s="232"/>
      <c r="BL618" s="232"/>
      <c r="BM618" s="232"/>
      <c r="BN618" s="232"/>
      <c r="BO618" s="232"/>
      <c r="BP618" s="232" t="s">
        <v>355</v>
      </c>
      <c r="BQ618" s="232"/>
      <c r="BR618" s="232"/>
      <c r="BS618" s="232"/>
      <c r="BT618" s="232" t="s">
        <v>354</v>
      </c>
      <c r="BU618" s="232"/>
      <c r="BV618" s="232"/>
      <c r="BW618" s="232"/>
      <c r="BX618" s="232" t="s">
        <v>371</v>
      </c>
      <c r="BY618" s="232"/>
      <c r="BZ618" s="232"/>
      <c r="CA618" s="232"/>
      <c r="CB618" s="232" t="s">
        <v>357</v>
      </c>
      <c r="CC618" s="232"/>
      <c r="CD618" s="232"/>
      <c r="CE618" s="232"/>
      <c r="CF618" s="232" t="s">
        <v>358</v>
      </c>
      <c r="CG618" s="232"/>
      <c r="CH618" s="232"/>
      <c r="CI618" s="232"/>
      <c r="CJ618" s="232" t="s">
        <v>359</v>
      </c>
      <c r="CK618" s="232"/>
      <c r="CL618" s="232"/>
      <c r="CM618" s="232"/>
      <c r="CN618" s="232"/>
      <c r="CO618" s="113"/>
    </row>
    <row r="619" spans="1:94" s="188" customFormat="1" ht="14.25" customHeight="1" x14ac:dyDescent="0.35">
      <c r="A619" s="1"/>
      <c r="B619" s="1"/>
      <c r="C619" s="1"/>
      <c r="D619" s="489" t="s">
        <v>644</v>
      </c>
      <c r="E619" s="490"/>
      <c r="F619" s="490"/>
      <c r="G619" s="490"/>
      <c r="H619" s="490"/>
      <c r="I619" s="490"/>
      <c r="J619" s="490"/>
      <c r="K619" s="490"/>
      <c r="L619" s="490"/>
      <c r="M619" s="490"/>
      <c r="N619" s="490"/>
      <c r="O619" s="490"/>
      <c r="P619" s="490"/>
      <c r="Q619" s="490"/>
      <c r="R619" s="490"/>
      <c r="S619" s="490"/>
      <c r="T619" s="490"/>
      <c r="U619" s="491"/>
      <c r="V619" s="355"/>
      <c r="W619" s="355"/>
      <c r="X619" s="355"/>
      <c r="Y619" s="355"/>
      <c r="Z619" s="355" t="s">
        <v>875</v>
      </c>
      <c r="AA619" s="355"/>
      <c r="AB619" s="355"/>
      <c r="AC619" s="355"/>
      <c r="AD619" s="355">
        <v>0</v>
      </c>
      <c r="AE619" s="355"/>
      <c r="AF619" s="355"/>
      <c r="AG619" s="355"/>
      <c r="AH619" s="355"/>
      <c r="AI619" s="355"/>
      <c r="AJ619" s="355"/>
      <c r="AK619" s="355"/>
      <c r="AL619" s="355"/>
      <c r="AM619" s="355"/>
      <c r="AN619" s="355"/>
      <c r="AO619" s="355"/>
      <c r="AP619" s="355"/>
      <c r="AQ619" s="355"/>
      <c r="AR619" s="355"/>
      <c r="AS619" s="355"/>
      <c r="AT619" s="355"/>
      <c r="AU619" s="83"/>
      <c r="AV619" s="492"/>
      <c r="AW619" s="493"/>
      <c r="AX619" s="493"/>
      <c r="AY619" s="493"/>
      <c r="AZ619" s="493"/>
      <c r="BA619" s="493"/>
      <c r="BB619" s="493"/>
      <c r="BC619" s="493"/>
      <c r="BD619" s="493"/>
      <c r="BE619" s="493"/>
      <c r="BF619" s="493"/>
      <c r="BG619" s="493"/>
      <c r="BH619" s="493"/>
      <c r="BI619" s="493"/>
      <c r="BJ619" s="493"/>
      <c r="BK619" s="493"/>
      <c r="BL619" s="493"/>
      <c r="BM619" s="493"/>
      <c r="BN619" s="493"/>
      <c r="BO619" s="494"/>
      <c r="BP619" s="355"/>
      <c r="BQ619" s="355"/>
      <c r="BR619" s="355"/>
      <c r="BS619" s="355"/>
      <c r="BT619" s="355"/>
      <c r="BU619" s="355"/>
      <c r="BV619" s="355"/>
      <c r="BW619" s="355"/>
      <c r="BX619" s="355"/>
      <c r="BY619" s="355"/>
      <c r="BZ619" s="355"/>
      <c r="CA619" s="355"/>
      <c r="CB619" s="355"/>
      <c r="CC619" s="355"/>
      <c r="CD619" s="355"/>
      <c r="CE619" s="355"/>
      <c r="CF619" s="355"/>
      <c r="CG619" s="355"/>
      <c r="CH619" s="355"/>
      <c r="CI619" s="355"/>
      <c r="CJ619" s="355"/>
      <c r="CK619" s="355"/>
      <c r="CL619" s="355"/>
      <c r="CM619" s="355"/>
      <c r="CN619" s="355"/>
      <c r="CO619" s="113"/>
    </row>
    <row r="620" spans="1:94" s="188" customFormat="1" ht="14.25" customHeight="1" x14ac:dyDescent="0.35">
      <c r="A620" s="1"/>
      <c r="B620" s="1"/>
      <c r="C620" s="1"/>
      <c r="D620" s="489" t="s">
        <v>789</v>
      </c>
      <c r="E620" s="490"/>
      <c r="F620" s="490"/>
      <c r="G620" s="490"/>
      <c r="H620" s="490"/>
      <c r="I620" s="490"/>
      <c r="J620" s="490"/>
      <c r="K620" s="490"/>
      <c r="L620" s="490"/>
      <c r="M620" s="490"/>
      <c r="N620" s="490"/>
      <c r="O620" s="490"/>
      <c r="P620" s="490"/>
      <c r="Q620" s="490"/>
      <c r="R620" s="490"/>
      <c r="S620" s="490"/>
      <c r="T620" s="490"/>
      <c r="U620" s="491"/>
      <c r="V620" s="355"/>
      <c r="W620" s="355"/>
      <c r="X620" s="355"/>
      <c r="Y620" s="355"/>
      <c r="Z620" s="355" t="s">
        <v>875</v>
      </c>
      <c r="AA620" s="355"/>
      <c r="AB620" s="355"/>
      <c r="AC620" s="355"/>
      <c r="AD620" s="355"/>
      <c r="AE620" s="355"/>
      <c r="AF620" s="355"/>
      <c r="AG620" s="355"/>
      <c r="AH620" s="355"/>
      <c r="AI620" s="355"/>
      <c r="AJ620" s="355"/>
      <c r="AK620" s="355"/>
      <c r="AL620" s="355"/>
      <c r="AM620" s="355"/>
      <c r="AN620" s="355"/>
      <c r="AO620" s="355"/>
      <c r="AP620" s="355"/>
      <c r="AQ620" s="355"/>
      <c r="AR620" s="355"/>
      <c r="AS620" s="355"/>
      <c r="AT620" s="355"/>
      <c r="AU620" s="83"/>
      <c r="AV620" s="362"/>
      <c r="AW620" s="362"/>
      <c r="AX620" s="362"/>
      <c r="AY620" s="362"/>
      <c r="AZ620" s="362"/>
      <c r="BA620" s="362"/>
      <c r="BB620" s="362"/>
      <c r="BC620" s="362"/>
      <c r="BD620" s="362"/>
      <c r="BE620" s="362"/>
      <c r="BF620" s="362"/>
      <c r="BG620" s="362"/>
      <c r="BH620" s="362"/>
      <c r="BI620" s="362"/>
      <c r="BJ620" s="362"/>
      <c r="BK620" s="362"/>
      <c r="BL620" s="362"/>
      <c r="BM620" s="362"/>
      <c r="BN620" s="362"/>
      <c r="BO620" s="362"/>
      <c r="BP620" s="355"/>
      <c r="BQ620" s="355"/>
      <c r="BR620" s="355"/>
      <c r="BS620" s="355"/>
      <c r="BT620" s="355"/>
      <c r="BU620" s="355"/>
      <c r="BV620" s="355"/>
      <c r="BW620" s="355"/>
      <c r="BX620" s="355"/>
      <c r="BY620" s="355"/>
      <c r="BZ620" s="355"/>
      <c r="CA620" s="355"/>
      <c r="CB620" s="355"/>
      <c r="CC620" s="355"/>
      <c r="CD620" s="355"/>
      <c r="CE620" s="355"/>
      <c r="CF620" s="355"/>
      <c r="CG620" s="355"/>
      <c r="CH620" s="355"/>
      <c r="CI620" s="355"/>
      <c r="CJ620" s="355"/>
      <c r="CK620" s="355"/>
      <c r="CL620" s="355"/>
      <c r="CM620" s="355"/>
      <c r="CN620" s="355"/>
      <c r="CO620" s="113"/>
    </row>
    <row r="621" spans="1:94" s="188" customFormat="1" ht="14.25" customHeight="1" x14ac:dyDescent="0.35">
      <c r="A621" s="1"/>
      <c r="B621" s="1"/>
      <c r="C621" s="1"/>
      <c r="D621" s="489" t="s">
        <v>650</v>
      </c>
      <c r="E621" s="490"/>
      <c r="F621" s="490"/>
      <c r="G621" s="490"/>
      <c r="H621" s="490"/>
      <c r="I621" s="490"/>
      <c r="J621" s="490"/>
      <c r="K621" s="490"/>
      <c r="L621" s="490"/>
      <c r="M621" s="490"/>
      <c r="N621" s="490"/>
      <c r="O621" s="490"/>
      <c r="P621" s="490"/>
      <c r="Q621" s="490"/>
      <c r="R621" s="490"/>
      <c r="S621" s="490"/>
      <c r="T621" s="490"/>
      <c r="U621" s="491"/>
      <c r="V621" s="355"/>
      <c r="W621" s="355"/>
      <c r="X621" s="355"/>
      <c r="Y621" s="355"/>
      <c r="Z621" s="355" t="s">
        <v>875</v>
      </c>
      <c r="AA621" s="355"/>
      <c r="AB621" s="355"/>
      <c r="AC621" s="355"/>
      <c r="AD621" s="355"/>
      <c r="AE621" s="355"/>
      <c r="AF621" s="355"/>
      <c r="AG621" s="355"/>
      <c r="AH621" s="355"/>
      <c r="AI621" s="355"/>
      <c r="AJ621" s="355"/>
      <c r="AK621" s="355"/>
      <c r="AL621" s="355"/>
      <c r="AM621" s="355"/>
      <c r="AN621" s="355"/>
      <c r="AO621" s="355"/>
      <c r="AP621" s="355"/>
      <c r="AQ621" s="355"/>
      <c r="AR621" s="355"/>
      <c r="AS621" s="355"/>
      <c r="AT621" s="355"/>
      <c r="AU621" s="83"/>
      <c r="AV621" s="362"/>
      <c r="AW621" s="362"/>
      <c r="AX621" s="362"/>
      <c r="AY621" s="362"/>
      <c r="AZ621" s="362"/>
      <c r="BA621" s="362"/>
      <c r="BB621" s="362"/>
      <c r="BC621" s="362"/>
      <c r="BD621" s="362"/>
      <c r="BE621" s="362"/>
      <c r="BF621" s="362"/>
      <c r="BG621" s="362"/>
      <c r="BH621" s="362"/>
      <c r="BI621" s="362"/>
      <c r="BJ621" s="362"/>
      <c r="BK621" s="362"/>
      <c r="BL621" s="362"/>
      <c r="BM621" s="362"/>
      <c r="BN621" s="362"/>
      <c r="BO621" s="362"/>
      <c r="BP621" s="355"/>
      <c r="BQ621" s="355"/>
      <c r="BR621" s="355"/>
      <c r="BS621" s="355"/>
      <c r="BT621" s="355"/>
      <c r="BU621" s="355"/>
      <c r="BV621" s="355"/>
      <c r="BW621" s="355"/>
      <c r="BX621" s="355"/>
      <c r="BY621" s="355"/>
      <c r="BZ621" s="355"/>
      <c r="CA621" s="355"/>
      <c r="CB621" s="355"/>
      <c r="CC621" s="355"/>
      <c r="CD621" s="355"/>
      <c r="CE621" s="355"/>
      <c r="CF621" s="355"/>
      <c r="CG621" s="355"/>
      <c r="CH621" s="355"/>
      <c r="CI621" s="355"/>
      <c r="CJ621" s="355"/>
      <c r="CK621" s="355"/>
      <c r="CL621" s="355"/>
      <c r="CM621" s="355"/>
      <c r="CN621" s="355"/>
      <c r="CO621" s="113"/>
    </row>
    <row r="622" spans="1:94" s="188" customFormat="1" ht="14.25" customHeight="1" x14ac:dyDescent="0.35">
      <c r="A622" s="1"/>
      <c r="B622" s="1"/>
      <c r="C622" s="1"/>
      <c r="D622" s="489" t="s">
        <v>648</v>
      </c>
      <c r="E622" s="490"/>
      <c r="F622" s="490"/>
      <c r="G622" s="490"/>
      <c r="H622" s="490"/>
      <c r="I622" s="490"/>
      <c r="J622" s="490"/>
      <c r="K622" s="490"/>
      <c r="L622" s="490"/>
      <c r="M622" s="490"/>
      <c r="N622" s="490"/>
      <c r="O622" s="490"/>
      <c r="P622" s="490"/>
      <c r="Q622" s="490"/>
      <c r="R622" s="490"/>
      <c r="S622" s="490"/>
      <c r="T622" s="490"/>
      <c r="U622" s="491"/>
      <c r="V622" s="355"/>
      <c r="W622" s="355"/>
      <c r="X622" s="355"/>
      <c r="Y622" s="355"/>
      <c r="Z622" s="355" t="s">
        <v>875</v>
      </c>
      <c r="AA622" s="355"/>
      <c r="AB622" s="355"/>
      <c r="AC622" s="355"/>
      <c r="AD622" s="355"/>
      <c r="AE622" s="355"/>
      <c r="AF622" s="355"/>
      <c r="AG622" s="355"/>
      <c r="AH622" s="355"/>
      <c r="AI622" s="355"/>
      <c r="AJ622" s="355"/>
      <c r="AK622" s="355"/>
      <c r="AL622" s="355"/>
      <c r="AM622" s="355"/>
      <c r="AN622" s="355"/>
      <c r="AO622" s="355"/>
      <c r="AP622" s="355"/>
      <c r="AQ622" s="355"/>
      <c r="AR622" s="355"/>
      <c r="AS622" s="355"/>
      <c r="AT622" s="355"/>
      <c r="AU622" s="83"/>
      <c r="AV622" s="362"/>
      <c r="AW622" s="362"/>
      <c r="AX622" s="362"/>
      <c r="AY622" s="362"/>
      <c r="AZ622" s="362"/>
      <c r="BA622" s="362"/>
      <c r="BB622" s="362"/>
      <c r="BC622" s="362"/>
      <c r="BD622" s="362"/>
      <c r="BE622" s="362"/>
      <c r="BF622" s="362"/>
      <c r="BG622" s="362"/>
      <c r="BH622" s="362"/>
      <c r="BI622" s="362"/>
      <c r="BJ622" s="362"/>
      <c r="BK622" s="362"/>
      <c r="BL622" s="362"/>
      <c r="BM622" s="362"/>
      <c r="BN622" s="362"/>
      <c r="BO622" s="362"/>
      <c r="BP622" s="355"/>
      <c r="BQ622" s="355"/>
      <c r="BR622" s="355"/>
      <c r="BS622" s="355"/>
      <c r="BT622" s="355"/>
      <c r="BU622" s="355"/>
      <c r="BV622" s="355"/>
      <c r="BW622" s="355"/>
      <c r="BX622" s="355"/>
      <c r="BY622" s="355"/>
      <c r="BZ622" s="355"/>
      <c r="CA622" s="355"/>
      <c r="CB622" s="355"/>
      <c r="CC622" s="355"/>
      <c r="CD622" s="355"/>
      <c r="CE622" s="355"/>
      <c r="CF622" s="355"/>
      <c r="CG622" s="355"/>
      <c r="CH622" s="355"/>
      <c r="CI622" s="355"/>
      <c r="CJ622" s="355"/>
      <c r="CK622" s="355"/>
      <c r="CL622" s="355"/>
      <c r="CM622" s="355"/>
      <c r="CN622" s="355"/>
      <c r="CO622" s="113"/>
    </row>
    <row r="623" spans="1:94" s="188" customFormat="1" ht="14.25" customHeight="1" x14ac:dyDescent="0.35">
      <c r="A623" s="1"/>
      <c r="B623" s="1"/>
      <c r="C623" s="1"/>
      <c r="D623" s="489" t="s">
        <v>649</v>
      </c>
      <c r="E623" s="490"/>
      <c r="F623" s="490"/>
      <c r="G623" s="490"/>
      <c r="H623" s="490"/>
      <c r="I623" s="490"/>
      <c r="J623" s="490"/>
      <c r="K623" s="490"/>
      <c r="L623" s="490"/>
      <c r="M623" s="490"/>
      <c r="N623" s="490"/>
      <c r="O623" s="490"/>
      <c r="P623" s="490"/>
      <c r="Q623" s="490"/>
      <c r="R623" s="490"/>
      <c r="S623" s="490"/>
      <c r="T623" s="490"/>
      <c r="U623" s="491"/>
      <c r="V623" s="355"/>
      <c r="W623" s="355"/>
      <c r="X623" s="355"/>
      <c r="Y623" s="355"/>
      <c r="Z623" s="355" t="s">
        <v>875</v>
      </c>
      <c r="AA623" s="355"/>
      <c r="AB623" s="355"/>
      <c r="AC623" s="355"/>
      <c r="AD623" s="355"/>
      <c r="AE623" s="355"/>
      <c r="AF623" s="355"/>
      <c r="AG623" s="355"/>
      <c r="AH623" s="355"/>
      <c r="AI623" s="355"/>
      <c r="AJ623" s="355"/>
      <c r="AK623" s="355"/>
      <c r="AL623" s="355"/>
      <c r="AM623" s="355"/>
      <c r="AN623" s="355"/>
      <c r="AO623" s="355"/>
      <c r="AP623" s="355"/>
      <c r="AQ623" s="355"/>
      <c r="AR623" s="355"/>
      <c r="AS623" s="355"/>
      <c r="AT623" s="355"/>
      <c r="AU623" s="83"/>
      <c r="AV623" s="362"/>
      <c r="AW623" s="362"/>
      <c r="AX623" s="362"/>
      <c r="AY623" s="362"/>
      <c r="AZ623" s="362"/>
      <c r="BA623" s="362"/>
      <c r="BB623" s="362"/>
      <c r="BC623" s="362"/>
      <c r="BD623" s="362"/>
      <c r="BE623" s="362"/>
      <c r="BF623" s="362"/>
      <c r="BG623" s="362"/>
      <c r="BH623" s="362"/>
      <c r="BI623" s="362"/>
      <c r="BJ623" s="362"/>
      <c r="BK623" s="362"/>
      <c r="BL623" s="362"/>
      <c r="BM623" s="362"/>
      <c r="BN623" s="362"/>
      <c r="BO623" s="362"/>
      <c r="BP623" s="355"/>
      <c r="BQ623" s="355"/>
      <c r="BR623" s="355"/>
      <c r="BS623" s="355"/>
      <c r="BT623" s="355"/>
      <c r="BU623" s="355"/>
      <c r="BV623" s="355"/>
      <c r="BW623" s="355"/>
      <c r="BX623" s="355"/>
      <c r="BY623" s="355"/>
      <c r="BZ623" s="355"/>
      <c r="CA623" s="355"/>
      <c r="CB623" s="355"/>
      <c r="CC623" s="355"/>
      <c r="CD623" s="355"/>
      <c r="CE623" s="355"/>
      <c r="CF623" s="355"/>
      <c r="CG623" s="355"/>
      <c r="CH623" s="355"/>
      <c r="CI623" s="355"/>
      <c r="CJ623" s="355"/>
      <c r="CK623" s="355"/>
      <c r="CL623" s="355"/>
      <c r="CM623" s="355"/>
      <c r="CN623" s="355"/>
      <c r="CO623" s="113"/>
    </row>
    <row r="624" spans="1:94" s="188" customFormat="1" ht="14.25" customHeight="1" x14ac:dyDescent="0.35">
      <c r="A624" s="1"/>
      <c r="B624" s="1"/>
      <c r="C624" s="1"/>
      <c r="D624" s="489" t="s">
        <v>642</v>
      </c>
      <c r="E624" s="490"/>
      <c r="F624" s="490"/>
      <c r="G624" s="490"/>
      <c r="H624" s="490"/>
      <c r="I624" s="490"/>
      <c r="J624" s="490"/>
      <c r="K624" s="490"/>
      <c r="L624" s="490"/>
      <c r="M624" s="490"/>
      <c r="N624" s="490"/>
      <c r="O624" s="490"/>
      <c r="P624" s="490"/>
      <c r="Q624" s="490"/>
      <c r="R624" s="490"/>
      <c r="S624" s="490"/>
      <c r="T624" s="490"/>
      <c r="U624" s="491"/>
      <c r="V624" s="355"/>
      <c r="W624" s="355"/>
      <c r="X624" s="355"/>
      <c r="Y624" s="355"/>
      <c r="Z624" s="355" t="s">
        <v>875</v>
      </c>
      <c r="AA624" s="355"/>
      <c r="AB624" s="355"/>
      <c r="AC624" s="355"/>
      <c r="AD624" s="355"/>
      <c r="AE624" s="355"/>
      <c r="AF624" s="355"/>
      <c r="AG624" s="355"/>
      <c r="AH624" s="355"/>
      <c r="AI624" s="355"/>
      <c r="AJ624" s="355"/>
      <c r="AK624" s="355"/>
      <c r="AL624" s="355"/>
      <c r="AM624" s="355"/>
      <c r="AN624" s="355"/>
      <c r="AO624" s="355"/>
      <c r="AP624" s="355"/>
      <c r="AQ624" s="355"/>
      <c r="AR624" s="355"/>
      <c r="AS624" s="355"/>
      <c r="AT624" s="355"/>
      <c r="AU624" s="83"/>
      <c r="AV624" s="362"/>
      <c r="AW624" s="362"/>
      <c r="AX624" s="362"/>
      <c r="AY624" s="362"/>
      <c r="AZ624" s="362"/>
      <c r="BA624" s="362"/>
      <c r="BB624" s="362"/>
      <c r="BC624" s="362"/>
      <c r="BD624" s="362"/>
      <c r="BE624" s="362"/>
      <c r="BF624" s="362"/>
      <c r="BG624" s="362"/>
      <c r="BH624" s="362"/>
      <c r="BI624" s="362"/>
      <c r="BJ624" s="362"/>
      <c r="BK624" s="362"/>
      <c r="BL624" s="362"/>
      <c r="BM624" s="362"/>
      <c r="BN624" s="362"/>
      <c r="BO624" s="362"/>
      <c r="BP624" s="355"/>
      <c r="BQ624" s="355"/>
      <c r="BR624" s="355"/>
      <c r="BS624" s="355"/>
      <c r="BT624" s="355"/>
      <c r="BU624" s="355"/>
      <c r="BV624" s="355"/>
      <c r="BW624" s="355"/>
      <c r="BX624" s="355"/>
      <c r="BY624" s="355"/>
      <c r="BZ624" s="355"/>
      <c r="CA624" s="355"/>
      <c r="CB624" s="355"/>
      <c r="CC624" s="355"/>
      <c r="CD624" s="355"/>
      <c r="CE624" s="355"/>
      <c r="CF624" s="355"/>
      <c r="CG624" s="355"/>
      <c r="CH624" s="355"/>
      <c r="CI624" s="355"/>
      <c r="CJ624" s="355"/>
      <c r="CK624" s="355"/>
      <c r="CL624" s="355"/>
      <c r="CM624" s="355"/>
      <c r="CN624" s="355"/>
      <c r="CO624" s="113"/>
    </row>
    <row r="625" spans="1:148" s="188" customFormat="1" ht="14.25" customHeight="1" x14ac:dyDescent="0.35">
      <c r="A625" s="1"/>
      <c r="B625" s="1"/>
      <c r="C625" s="1"/>
      <c r="D625" s="489" t="s">
        <v>643</v>
      </c>
      <c r="E625" s="490"/>
      <c r="F625" s="490"/>
      <c r="G625" s="490"/>
      <c r="H625" s="490"/>
      <c r="I625" s="490"/>
      <c r="J625" s="490"/>
      <c r="K625" s="490"/>
      <c r="L625" s="490"/>
      <c r="M625" s="490"/>
      <c r="N625" s="490"/>
      <c r="O625" s="490"/>
      <c r="P625" s="490"/>
      <c r="Q625" s="490"/>
      <c r="R625" s="490"/>
      <c r="S625" s="490"/>
      <c r="T625" s="490"/>
      <c r="U625" s="491"/>
      <c r="V625" s="355"/>
      <c r="W625" s="355"/>
      <c r="X625" s="355"/>
      <c r="Y625" s="355"/>
      <c r="Z625" s="355" t="s">
        <v>875</v>
      </c>
      <c r="AA625" s="355"/>
      <c r="AB625" s="355"/>
      <c r="AC625" s="355"/>
      <c r="AD625" s="355"/>
      <c r="AE625" s="355"/>
      <c r="AF625" s="355"/>
      <c r="AG625" s="355"/>
      <c r="AH625" s="355"/>
      <c r="AI625" s="355"/>
      <c r="AJ625" s="355"/>
      <c r="AK625" s="355"/>
      <c r="AL625" s="355"/>
      <c r="AM625" s="355"/>
      <c r="AN625" s="355"/>
      <c r="AO625" s="355"/>
      <c r="AP625" s="355"/>
      <c r="AQ625" s="355"/>
      <c r="AR625" s="355"/>
      <c r="AS625" s="355"/>
      <c r="AT625" s="355"/>
      <c r="AU625" s="83"/>
      <c r="AV625" s="362"/>
      <c r="AW625" s="362"/>
      <c r="AX625" s="362"/>
      <c r="AY625" s="362"/>
      <c r="AZ625" s="362"/>
      <c r="BA625" s="362"/>
      <c r="BB625" s="362"/>
      <c r="BC625" s="362"/>
      <c r="BD625" s="362"/>
      <c r="BE625" s="362"/>
      <c r="BF625" s="362"/>
      <c r="BG625" s="362"/>
      <c r="BH625" s="362"/>
      <c r="BI625" s="362"/>
      <c r="BJ625" s="362"/>
      <c r="BK625" s="362"/>
      <c r="BL625" s="362"/>
      <c r="BM625" s="362"/>
      <c r="BN625" s="362"/>
      <c r="BO625" s="362"/>
      <c r="BP625" s="355"/>
      <c r="BQ625" s="355"/>
      <c r="BR625" s="355"/>
      <c r="BS625" s="355"/>
      <c r="BT625" s="355"/>
      <c r="BU625" s="355"/>
      <c r="BV625" s="355"/>
      <c r="BW625" s="355"/>
      <c r="BX625" s="355"/>
      <c r="BY625" s="355"/>
      <c r="BZ625" s="355"/>
      <c r="CA625" s="355"/>
      <c r="CB625" s="355"/>
      <c r="CC625" s="355"/>
      <c r="CD625" s="355"/>
      <c r="CE625" s="355"/>
      <c r="CF625" s="355"/>
      <c r="CG625" s="355"/>
      <c r="CH625" s="355"/>
      <c r="CI625" s="355"/>
      <c r="CJ625" s="355"/>
      <c r="CK625" s="355"/>
      <c r="CL625" s="355"/>
      <c r="CM625" s="355"/>
      <c r="CN625" s="355"/>
      <c r="CO625" s="113"/>
    </row>
    <row r="626" spans="1:148" s="188" customFormat="1" ht="14.25" customHeight="1" x14ac:dyDescent="0.35">
      <c r="A626" s="1"/>
      <c r="B626" s="1"/>
      <c r="C626" s="1"/>
      <c r="D626" s="489" t="s">
        <v>763</v>
      </c>
      <c r="E626" s="490"/>
      <c r="F626" s="490"/>
      <c r="G626" s="490"/>
      <c r="H626" s="490"/>
      <c r="I626" s="490"/>
      <c r="J626" s="490"/>
      <c r="K626" s="490"/>
      <c r="L626" s="490"/>
      <c r="M626" s="490"/>
      <c r="N626" s="490"/>
      <c r="O626" s="490"/>
      <c r="P626" s="490"/>
      <c r="Q626" s="490"/>
      <c r="R626" s="490"/>
      <c r="S626" s="490"/>
      <c r="T626" s="490"/>
      <c r="U626" s="491"/>
      <c r="V626" s="355"/>
      <c r="W626" s="355"/>
      <c r="X626" s="355"/>
      <c r="Y626" s="355"/>
      <c r="Z626" s="355" t="s">
        <v>875</v>
      </c>
      <c r="AA626" s="355"/>
      <c r="AB626" s="355"/>
      <c r="AC626" s="355"/>
      <c r="AD626" s="355"/>
      <c r="AE626" s="355"/>
      <c r="AF626" s="355"/>
      <c r="AG626" s="355"/>
      <c r="AH626" s="355">
        <v>1</v>
      </c>
      <c r="AI626" s="355"/>
      <c r="AJ626" s="355"/>
      <c r="AK626" s="355"/>
      <c r="AL626" s="355">
        <v>9</v>
      </c>
      <c r="AM626" s="355"/>
      <c r="AN626" s="355"/>
      <c r="AO626" s="355"/>
      <c r="AP626" s="355">
        <v>4</v>
      </c>
      <c r="AQ626" s="355"/>
      <c r="AR626" s="355"/>
      <c r="AS626" s="355"/>
      <c r="AT626" s="355"/>
      <c r="AU626" s="83"/>
      <c r="AV626" s="362"/>
      <c r="AW626" s="362"/>
      <c r="AX626" s="362"/>
      <c r="AY626" s="362"/>
      <c r="AZ626" s="362"/>
      <c r="BA626" s="362"/>
      <c r="BB626" s="362"/>
      <c r="BC626" s="362"/>
      <c r="BD626" s="362"/>
      <c r="BE626" s="362"/>
      <c r="BF626" s="362"/>
      <c r="BG626" s="362"/>
      <c r="BH626" s="362"/>
      <c r="BI626" s="362"/>
      <c r="BJ626" s="362"/>
      <c r="BK626" s="362"/>
      <c r="BL626" s="362"/>
      <c r="BM626" s="362"/>
      <c r="BN626" s="362"/>
      <c r="BO626" s="362"/>
      <c r="BP626" s="355"/>
      <c r="BQ626" s="355"/>
      <c r="BR626" s="355"/>
      <c r="BS626" s="355"/>
      <c r="BT626" s="355"/>
      <c r="BU626" s="355"/>
      <c r="BV626" s="355"/>
      <c r="BW626" s="355"/>
      <c r="BX626" s="355"/>
      <c r="BY626" s="355"/>
      <c r="BZ626" s="355"/>
      <c r="CA626" s="355"/>
      <c r="CB626" s="355"/>
      <c r="CC626" s="355"/>
      <c r="CD626" s="355"/>
      <c r="CE626" s="355"/>
      <c r="CF626" s="355"/>
      <c r="CG626" s="355"/>
      <c r="CH626" s="355"/>
      <c r="CI626" s="355"/>
      <c r="CJ626" s="355"/>
      <c r="CK626" s="355"/>
      <c r="CL626" s="355"/>
      <c r="CM626" s="355"/>
      <c r="CN626" s="355"/>
      <c r="CO626" s="113"/>
    </row>
    <row r="627" spans="1:148" s="188" customFormat="1" ht="14.25" customHeight="1" x14ac:dyDescent="0.35">
      <c r="A627" s="1"/>
      <c r="B627" s="1"/>
      <c r="C627" s="1"/>
      <c r="D627" s="489" t="s">
        <v>646</v>
      </c>
      <c r="E627" s="490"/>
      <c r="F627" s="490"/>
      <c r="G627" s="490"/>
      <c r="H627" s="490"/>
      <c r="I627" s="490"/>
      <c r="J627" s="490"/>
      <c r="K627" s="490"/>
      <c r="L627" s="490"/>
      <c r="M627" s="490"/>
      <c r="N627" s="490"/>
      <c r="O627" s="490"/>
      <c r="P627" s="490"/>
      <c r="Q627" s="490"/>
      <c r="R627" s="490"/>
      <c r="S627" s="490"/>
      <c r="T627" s="490"/>
      <c r="U627" s="491"/>
      <c r="V627" s="355"/>
      <c r="W627" s="355"/>
      <c r="X627" s="355"/>
      <c r="Y627" s="355"/>
      <c r="Z627" s="355" t="s">
        <v>875</v>
      </c>
      <c r="AA627" s="355"/>
      <c r="AB627" s="355"/>
      <c r="AC627" s="355"/>
      <c r="AD627" s="355"/>
      <c r="AE627" s="355"/>
      <c r="AF627" s="355"/>
      <c r="AG627" s="355"/>
      <c r="AH627" s="355"/>
      <c r="AI627" s="355"/>
      <c r="AJ627" s="355"/>
      <c r="AK627" s="355"/>
      <c r="AL627" s="355"/>
      <c r="AM627" s="355"/>
      <c r="AN627" s="355"/>
      <c r="AO627" s="355"/>
      <c r="AP627" s="355"/>
      <c r="AQ627" s="355"/>
      <c r="AR627" s="355"/>
      <c r="AS627" s="355"/>
      <c r="AT627" s="355"/>
      <c r="AU627" s="83"/>
      <c r="AV627" s="362"/>
      <c r="AW627" s="362"/>
      <c r="AX627" s="362"/>
      <c r="AY627" s="362"/>
      <c r="AZ627" s="362"/>
      <c r="BA627" s="362"/>
      <c r="BB627" s="362"/>
      <c r="BC627" s="362"/>
      <c r="BD627" s="362"/>
      <c r="BE627" s="362"/>
      <c r="BF627" s="362"/>
      <c r="BG627" s="362"/>
      <c r="BH627" s="362"/>
      <c r="BI627" s="362"/>
      <c r="BJ627" s="362"/>
      <c r="BK627" s="362"/>
      <c r="BL627" s="362"/>
      <c r="BM627" s="362"/>
      <c r="BN627" s="362"/>
      <c r="BO627" s="362"/>
      <c r="BP627" s="355"/>
      <c r="BQ627" s="355"/>
      <c r="BR627" s="355"/>
      <c r="BS627" s="355"/>
      <c r="BT627" s="355"/>
      <c r="BU627" s="355"/>
      <c r="BV627" s="355"/>
      <c r="BW627" s="355"/>
      <c r="BX627" s="355"/>
      <c r="BY627" s="355"/>
      <c r="BZ627" s="355"/>
      <c r="CA627" s="355"/>
      <c r="CB627" s="355"/>
      <c r="CC627" s="355"/>
      <c r="CD627" s="355"/>
      <c r="CE627" s="355"/>
      <c r="CF627" s="355"/>
      <c r="CG627" s="355"/>
      <c r="CH627" s="355"/>
      <c r="CI627" s="355"/>
      <c r="CJ627" s="355"/>
      <c r="CK627" s="355"/>
      <c r="CL627" s="355"/>
      <c r="CM627" s="355"/>
      <c r="CN627" s="355"/>
      <c r="CO627" s="113"/>
    </row>
    <row r="628" spans="1:148" s="188" customFormat="1" ht="14.25" customHeight="1" x14ac:dyDescent="0.35">
      <c r="A628" s="1"/>
      <c r="B628" s="1"/>
      <c r="C628" s="1"/>
      <c r="D628" s="489" t="s">
        <v>790</v>
      </c>
      <c r="E628" s="490"/>
      <c r="F628" s="490"/>
      <c r="G628" s="490"/>
      <c r="H628" s="490"/>
      <c r="I628" s="490"/>
      <c r="J628" s="490"/>
      <c r="K628" s="490"/>
      <c r="L628" s="490"/>
      <c r="M628" s="490"/>
      <c r="N628" s="490"/>
      <c r="O628" s="490"/>
      <c r="P628" s="490"/>
      <c r="Q628" s="490"/>
      <c r="R628" s="490"/>
      <c r="S628" s="490"/>
      <c r="T628" s="490"/>
      <c r="U628" s="491"/>
      <c r="V628" s="355"/>
      <c r="W628" s="355"/>
      <c r="X628" s="355"/>
      <c r="Y628" s="355"/>
      <c r="Z628" s="355" t="s">
        <v>875</v>
      </c>
      <c r="AA628" s="355"/>
      <c r="AB628" s="355"/>
      <c r="AC628" s="355"/>
      <c r="AD628" s="355"/>
      <c r="AE628" s="355"/>
      <c r="AF628" s="355"/>
      <c r="AG628" s="355"/>
      <c r="AH628" s="355"/>
      <c r="AI628" s="355"/>
      <c r="AJ628" s="355"/>
      <c r="AK628" s="355"/>
      <c r="AL628" s="355"/>
      <c r="AM628" s="355"/>
      <c r="AN628" s="355"/>
      <c r="AO628" s="355"/>
      <c r="AP628" s="355"/>
      <c r="AQ628" s="355"/>
      <c r="AR628" s="355"/>
      <c r="AS628" s="355"/>
      <c r="AT628" s="355"/>
      <c r="AU628" s="83"/>
      <c r="AV628" s="362"/>
      <c r="AW628" s="362"/>
      <c r="AX628" s="362"/>
      <c r="AY628" s="362"/>
      <c r="AZ628" s="362"/>
      <c r="BA628" s="362"/>
      <c r="BB628" s="362"/>
      <c r="BC628" s="362"/>
      <c r="BD628" s="362"/>
      <c r="BE628" s="362"/>
      <c r="BF628" s="362"/>
      <c r="BG628" s="362"/>
      <c r="BH628" s="362"/>
      <c r="BI628" s="362"/>
      <c r="BJ628" s="362"/>
      <c r="BK628" s="362"/>
      <c r="BL628" s="362"/>
      <c r="BM628" s="362"/>
      <c r="BN628" s="362"/>
      <c r="BO628" s="362"/>
      <c r="BP628" s="355"/>
      <c r="BQ628" s="355"/>
      <c r="BR628" s="355"/>
      <c r="BS628" s="355"/>
      <c r="BT628" s="355"/>
      <c r="BU628" s="355"/>
      <c r="BV628" s="355"/>
      <c r="BW628" s="355"/>
      <c r="BX628" s="355"/>
      <c r="BY628" s="355"/>
      <c r="BZ628" s="355"/>
      <c r="CA628" s="355"/>
      <c r="CB628" s="355"/>
      <c r="CC628" s="355"/>
      <c r="CD628" s="355"/>
      <c r="CE628" s="355"/>
      <c r="CF628" s="355"/>
      <c r="CG628" s="355"/>
      <c r="CH628" s="355"/>
      <c r="CI628" s="355"/>
      <c r="CJ628" s="355"/>
      <c r="CK628" s="355"/>
      <c r="CL628" s="355"/>
      <c r="CM628" s="355"/>
      <c r="CN628" s="355"/>
      <c r="CO628" s="113"/>
    </row>
    <row r="629" spans="1:148" s="188" customFormat="1" ht="14.25" customHeight="1" x14ac:dyDescent="0.35">
      <c r="A629" s="1"/>
      <c r="B629" s="1"/>
      <c r="C629" s="1"/>
      <c r="D629" s="489" t="s">
        <v>645</v>
      </c>
      <c r="E629" s="490"/>
      <c r="F629" s="490"/>
      <c r="G629" s="490"/>
      <c r="H629" s="490"/>
      <c r="I629" s="490"/>
      <c r="J629" s="490"/>
      <c r="K629" s="490"/>
      <c r="L629" s="490"/>
      <c r="M629" s="490"/>
      <c r="N629" s="490"/>
      <c r="O629" s="490"/>
      <c r="P629" s="490"/>
      <c r="Q629" s="490"/>
      <c r="R629" s="490"/>
      <c r="S629" s="490"/>
      <c r="T629" s="490"/>
      <c r="U629" s="491"/>
      <c r="V629" s="355"/>
      <c r="W629" s="355"/>
      <c r="X629" s="355"/>
      <c r="Y629" s="355"/>
      <c r="Z629" s="355" t="s">
        <v>875</v>
      </c>
      <c r="AA629" s="355"/>
      <c r="AB629" s="355"/>
      <c r="AC629" s="355"/>
      <c r="AD629" s="355"/>
      <c r="AE629" s="355"/>
      <c r="AF629" s="355"/>
      <c r="AG629" s="355"/>
      <c r="AH629" s="355"/>
      <c r="AI629" s="355"/>
      <c r="AJ629" s="355"/>
      <c r="AK629" s="355"/>
      <c r="AL629" s="355"/>
      <c r="AM629" s="355"/>
      <c r="AN629" s="355"/>
      <c r="AO629" s="355"/>
      <c r="AP629" s="355"/>
      <c r="AQ629" s="355"/>
      <c r="AR629" s="355"/>
      <c r="AS629" s="355"/>
      <c r="AT629" s="355"/>
      <c r="AU629" s="83"/>
      <c r="AV629" s="362"/>
      <c r="AW629" s="362"/>
      <c r="AX629" s="362"/>
      <c r="AY629" s="362"/>
      <c r="AZ629" s="362"/>
      <c r="BA629" s="362"/>
      <c r="BB629" s="362"/>
      <c r="BC629" s="362"/>
      <c r="BD629" s="362"/>
      <c r="BE629" s="362"/>
      <c r="BF629" s="362"/>
      <c r="BG629" s="362"/>
      <c r="BH629" s="362"/>
      <c r="BI629" s="362"/>
      <c r="BJ629" s="362"/>
      <c r="BK629" s="362"/>
      <c r="BL629" s="362"/>
      <c r="BM629" s="362"/>
      <c r="BN629" s="362"/>
      <c r="BO629" s="362"/>
      <c r="BP629" s="355"/>
      <c r="BQ629" s="355"/>
      <c r="BR629" s="355"/>
      <c r="BS629" s="355"/>
      <c r="BT629" s="355"/>
      <c r="BU629" s="355"/>
      <c r="BV629" s="355"/>
      <c r="BW629" s="355"/>
      <c r="BX629" s="355"/>
      <c r="BY629" s="355"/>
      <c r="BZ629" s="355"/>
      <c r="CA629" s="355"/>
      <c r="CB629" s="355"/>
      <c r="CC629" s="355"/>
      <c r="CD629" s="355"/>
      <c r="CE629" s="355"/>
      <c r="CF629" s="355"/>
      <c r="CG629" s="355"/>
      <c r="CH629" s="355"/>
      <c r="CI629" s="355"/>
      <c r="CJ629" s="355"/>
      <c r="CK629" s="355"/>
      <c r="CL629" s="355"/>
      <c r="CM629" s="355"/>
      <c r="CN629" s="355"/>
      <c r="CO629" s="113"/>
    </row>
    <row r="630" spans="1:148" s="188" customFormat="1" ht="14.25" customHeight="1" x14ac:dyDescent="0.35">
      <c r="A630" s="1"/>
      <c r="B630" s="1"/>
      <c r="C630" s="1"/>
      <c r="D630" s="489" t="s">
        <v>651</v>
      </c>
      <c r="E630" s="490"/>
      <c r="F630" s="490"/>
      <c r="G630" s="490"/>
      <c r="H630" s="490"/>
      <c r="I630" s="490"/>
      <c r="J630" s="490"/>
      <c r="K630" s="490"/>
      <c r="L630" s="490"/>
      <c r="M630" s="490"/>
      <c r="N630" s="490"/>
      <c r="O630" s="490"/>
      <c r="P630" s="490"/>
      <c r="Q630" s="490"/>
      <c r="R630" s="490"/>
      <c r="S630" s="490"/>
      <c r="T630" s="490"/>
      <c r="U630" s="491"/>
      <c r="V630" s="355"/>
      <c r="W630" s="355"/>
      <c r="X630" s="355"/>
      <c r="Y630" s="355"/>
      <c r="Z630" s="355" t="s">
        <v>875</v>
      </c>
      <c r="AA630" s="355"/>
      <c r="AB630" s="355"/>
      <c r="AC630" s="355"/>
      <c r="AD630" s="355"/>
      <c r="AE630" s="355"/>
      <c r="AF630" s="355"/>
      <c r="AG630" s="355"/>
      <c r="AH630" s="355"/>
      <c r="AI630" s="355"/>
      <c r="AJ630" s="355"/>
      <c r="AK630" s="355"/>
      <c r="AL630" s="355"/>
      <c r="AM630" s="355"/>
      <c r="AN630" s="355"/>
      <c r="AO630" s="355"/>
      <c r="AP630" s="355"/>
      <c r="AQ630" s="355"/>
      <c r="AR630" s="355"/>
      <c r="AS630" s="355"/>
      <c r="AT630" s="355"/>
      <c r="AU630" s="83"/>
      <c r="AV630" s="362"/>
      <c r="AW630" s="362"/>
      <c r="AX630" s="362"/>
      <c r="AY630" s="362"/>
      <c r="AZ630" s="362"/>
      <c r="BA630" s="362"/>
      <c r="BB630" s="362"/>
      <c r="BC630" s="362"/>
      <c r="BD630" s="362"/>
      <c r="BE630" s="362"/>
      <c r="BF630" s="362"/>
      <c r="BG630" s="362"/>
      <c r="BH630" s="362"/>
      <c r="BI630" s="362"/>
      <c r="BJ630" s="362"/>
      <c r="BK630" s="362"/>
      <c r="BL630" s="362"/>
      <c r="BM630" s="362"/>
      <c r="BN630" s="362"/>
      <c r="BO630" s="362"/>
      <c r="BP630" s="355"/>
      <c r="BQ630" s="355"/>
      <c r="BR630" s="355"/>
      <c r="BS630" s="355"/>
      <c r="BT630" s="355"/>
      <c r="BU630" s="355"/>
      <c r="BV630" s="355"/>
      <c r="BW630" s="355"/>
      <c r="BX630" s="355"/>
      <c r="BY630" s="355"/>
      <c r="BZ630" s="355"/>
      <c r="CA630" s="355"/>
      <c r="CB630" s="355"/>
      <c r="CC630" s="355"/>
      <c r="CD630" s="355"/>
      <c r="CE630" s="355"/>
      <c r="CF630" s="355"/>
      <c r="CG630" s="355"/>
      <c r="CH630" s="355"/>
      <c r="CI630" s="355"/>
      <c r="CJ630" s="355"/>
      <c r="CK630" s="355"/>
      <c r="CL630" s="355"/>
      <c r="CM630" s="355"/>
      <c r="CN630" s="355"/>
      <c r="CO630" s="113"/>
    </row>
    <row r="631" spans="1:148" s="188" customFormat="1" ht="14.25" customHeight="1" x14ac:dyDescent="0.35">
      <c r="A631" s="1"/>
      <c r="B631" s="1"/>
      <c r="C631" s="1"/>
      <c r="D631" s="489" t="s">
        <v>652</v>
      </c>
      <c r="E631" s="490"/>
      <c r="F631" s="490"/>
      <c r="G631" s="490"/>
      <c r="H631" s="490"/>
      <c r="I631" s="490"/>
      <c r="J631" s="490"/>
      <c r="K631" s="490"/>
      <c r="L631" s="490"/>
      <c r="M631" s="490"/>
      <c r="N631" s="490"/>
      <c r="O631" s="490"/>
      <c r="P631" s="490"/>
      <c r="Q631" s="490"/>
      <c r="R631" s="490"/>
      <c r="S631" s="490"/>
      <c r="T631" s="490"/>
      <c r="U631" s="491"/>
      <c r="V631" s="355"/>
      <c r="W631" s="355"/>
      <c r="X631" s="355"/>
      <c r="Y631" s="355"/>
      <c r="Z631" s="355" t="s">
        <v>875</v>
      </c>
      <c r="AA631" s="355"/>
      <c r="AB631" s="355"/>
      <c r="AC631" s="355"/>
      <c r="AD631" s="355"/>
      <c r="AE631" s="355"/>
      <c r="AF631" s="355"/>
      <c r="AG631" s="355"/>
      <c r="AH631" s="355"/>
      <c r="AI631" s="355"/>
      <c r="AJ631" s="355"/>
      <c r="AK631" s="355"/>
      <c r="AL631" s="355"/>
      <c r="AM631" s="355"/>
      <c r="AN631" s="355"/>
      <c r="AO631" s="355"/>
      <c r="AP631" s="355"/>
      <c r="AQ631" s="355"/>
      <c r="AR631" s="355"/>
      <c r="AS631" s="355"/>
      <c r="AT631" s="355"/>
      <c r="AU631" s="83"/>
      <c r="AV631" s="362"/>
      <c r="AW631" s="362"/>
      <c r="AX631" s="362"/>
      <c r="AY631" s="362"/>
      <c r="AZ631" s="362"/>
      <c r="BA631" s="362"/>
      <c r="BB631" s="362"/>
      <c r="BC631" s="362"/>
      <c r="BD631" s="362"/>
      <c r="BE631" s="362"/>
      <c r="BF631" s="362"/>
      <c r="BG631" s="362"/>
      <c r="BH631" s="362"/>
      <c r="BI631" s="362"/>
      <c r="BJ631" s="362"/>
      <c r="BK631" s="362"/>
      <c r="BL631" s="362"/>
      <c r="BM631" s="362"/>
      <c r="BN631" s="362"/>
      <c r="BO631" s="362"/>
      <c r="BP631" s="355"/>
      <c r="BQ631" s="355"/>
      <c r="BR631" s="355"/>
      <c r="BS631" s="355"/>
      <c r="BT631" s="355"/>
      <c r="BU631" s="355"/>
      <c r="BV631" s="355"/>
      <c r="BW631" s="355"/>
      <c r="BX631" s="355"/>
      <c r="BY631" s="355"/>
      <c r="BZ631" s="355"/>
      <c r="CA631" s="355"/>
      <c r="CB631" s="355"/>
      <c r="CC631" s="355"/>
      <c r="CD631" s="355"/>
      <c r="CE631" s="355"/>
      <c r="CF631" s="355"/>
      <c r="CG631" s="355"/>
      <c r="CH631" s="355"/>
      <c r="CI631" s="355"/>
      <c r="CJ631" s="355"/>
      <c r="CK631" s="355"/>
      <c r="CL631" s="355"/>
      <c r="CM631" s="355"/>
      <c r="CN631" s="355"/>
      <c r="CO631" s="113"/>
    </row>
    <row r="632" spans="1:148" s="188" customFormat="1" ht="14.25" customHeight="1" x14ac:dyDescent="0.35">
      <c r="A632" s="1"/>
      <c r="B632" s="1"/>
      <c r="C632" s="1"/>
      <c r="D632" s="489" t="s">
        <v>647</v>
      </c>
      <c r="E632" s="490"/>
      <c r="F632" s="490"/>
      <c r="G632" s="490"/>
      <c r="H632" s="490"/>
      <c r="I632" s="490"/>
      <c r="J632" s="490"/>
      <c r="K632" s="490"/>
      <c r="L632" s="490"/>
      <c r="M632" s="490"/>
      <c r="N632" s="490"/>
      <c r="O632" s="490"/>
      <c r="P632" s="490"/>
      <c r="Q632" s="490"/>
      <c r="R632" s="490"/>
      <c r="S632" s="490"/>
      <c r="T632" s="490"/>
      <c r="U632" s="491"/>
      <c r="V632" s="355"/>
      <c r="W632" s="355"/>
      <c r="X632" s="355"/>
      <c r="Y632" s="355"/>
      <c r="Z632" s="355" t="s">
        <v>875</v>
      </c>
      <c r="AA632" s="355"/>
      <c r="AB632" s="355"/>
      <c r="AC632" s="355"/>
      <c r="AD632" s="355"/>
      <c r="AE632" s="355"/>
      <c r="AF632" s="355"/>
      <c r="AG632" s="355"/>
      <c r="AH632" s="355"/>
      <c r="AI632" s="355"/>
      <c r="AJ632" s="355"/>
      <c r="AK632" s="355"/>
      <c r="AL632" s="355"/>
      <c r="AM632" s="355"/>
      <c r="AN632" s="355"/>
      <c r="AO632" s="355"/>
      <c r="AP632" s="355"/>
      <c r="AQ632" s="355"/>
      <c r="AR632" s="355"/>
      <c r="AS632" s="355"/>
      <c r="AT632" s="355"/>
      <c r="AU632" s="83"/>
      <c r="AV632" s="362"/>
      <c r="AW632" s="362"/>
      <c r="AX632" s="362"/>
      <c r="AY632" s="362"/>
      <c r="AZ632" s="362"/>
      <c r="BA632" s="362"/>
      <c r="BB632" s="362"/>
      <c r="BC632" s="362"/>
      <c r="BD632" s="362"/>
      <c r="BE632" s="362"/>
      <c r="BF632" s="362"/>
      <c r="BG632" s="362"/>
      <c r="BH632" s="362"/>
      <c r="BI632" s="362"/>
      <c r="BJ632" s="362"/>
      <c r="BK632" s="362"/>
      <c r="BL632" s="362"/>
      <c r="BM632" s="362"/>
      <c r="BN632" s="362"/>
      <c r="BO632" s="362"/>
      <c r="BP632" s="355"/>
      <c r="BQ632" s="355"/>
      <c r="BR632" s="355"/>
      <c r="BS632" s="355"/>
      <c r="BT632" s="355"/>
      <c r="BU632" s="355"/>
      <c r="BV632" s="355"/>
      <c r="BW632" s="355"/>
      <c r="BX632" s="355"/>
      <c r="BY632" s="355"/>
      <c r="BZ632" s="355"/>
      <c r="CA632" s="355"/>
      <c r="CB632" s="355"/>
      <c r="CC632" s="355"/>
      <c r="CD632" s="355"/>
      <c r="CE632" s="355"/>
      <c r="CF632" s="355"/>
      <c r="CG632" s="355"/>
      <c r="CH632" s="355"/>
      <c r="CI632" s="355"/>
      <c r="CJ632" s="355"/>
      <c r="CK632" s="355"/>
      <c r="CL632" s="355"/>
      <c r="CM632" s="355"/>
      <c r="CN632" s="355"/>
      <c r="CO632" s="113"/>
    </row>
    <row r="633" spans="1:148" s="188" customFormat="1" ht="14.25" customHeight="1" x14ac:dyDescent="0.35">
      <c r="A633" s="1"/>
      <c r="B633" s="1"/>
      <c r="C633" s="1"/>
      <c r="D633" s="492"/>
      <c r="E633" s="493"/>
      <c r="F633" s="493"/>
      <c r="G633" s="493"/>
      <c r="H633" s="493"/>
      <c r="I633" s="493"/>
      <c r="J633" s="493"/>
      <c r="K633" s="493"/>
      <c r="L633" s="493"/>
      <c r="M633" s="493"/>
      <c r="N633" s="493"/>
      <c r="O633" s="493"/>
      <c r="P633" s="493"/>
      <c r="Q633" s="493"/>
      <c r="R633" s="493"/>
      <c r="S633" s="493"/>
      <c r="T633" s="493"/>
      <c r="U633" s="494"/>
      <c r="V633" s="478"/>
      <c r="W633" s="479"/>
      <c r="X633" s="479"/>
      <c r="Y633" s="480"/>
      <c r="Z633" s="478"/>
      <c r="AA633" s="479"/>
      <c r="AB633" s="479"/>
      <c r="AC633" s="480"/>
      <c r="AD633" s="478"/>
      <c r="AE633" s="479"/>
      <c r="AF633" s="479"/>
      <c r="AG633" s="480"/>
      <c r="AH633" s="478"/>
      <c r="AI633" s="479"/>
      <c r="AJ633" s="479"/>
      <c r="AK633" s="480"/>
      <c r="AL633" s="478"/>
      <c r="AM633" s="479"/>
      <c r="AN633" s="479"/>
      <c r="AO633" s="480"/>
      <c r="AP633" s="478"/>
      <c r="AQ633" s="479"/>
      <c r="AR633" s="479"/>
      <c r="AS633" s="479"/>
      <c r="AT633" s="480"/>
      <c r="AU633" s="83"/>
      <c r="AV633" s="492"/>
      <c r="AW633" s="493"/>
      <c r="AX633" s="493"/>
      <c r="AY633" s="493"/>
      <c r="AZ633" s="493"/>
      <c r="BA633" s="493"/>
      <c r="BB633" s="493"/>
      <c r="BC633" s="493"/>
      <c r="BD633" s="493"/>
      <c r="BE633" s="493"/>
      <c r="BF633" s="493"/>
      <c r="BG633" s="493"/>
      <c r="BH633" s="493"/>
      <c r="BI633" s="493"/>
      <c r="BJ633" s="493"/>
      <c r="BK633" s="493"/>
      <c r="BL633" s="493"/>
      <c r="BM633" s="493"/>
      <c r="BN633" s="493"/>
      <c r="BO633" s="494"/>
      <c r="BP633" s="355"/>
      <c r="BQ633" s="355"/>
      <c r="BR633" s="355"/>
      <c r="BS633" s="355"/>
      <c r="BT633" s="355"/>
      <c r="BU633" s="355"/>
      <c r="BV633" s="355"/>
      <c r="BW633" s="355"/>
      <c r="BX633" s="355"/>
      <c r="BY633" s="355"/>
      <c r="BZ633" s="355"/>
      <c r="CA633" s="355"/>
      <c r="CB633" s="355"/>
      <c r="CC633" s="355"/>
      <c r="CD633" s="355"/>
      <c r="CE633" s="355"/>
      <c r="CF633" s="355"/>
      <c r="CG633" s="355"/>
      <c r="CH633" s="355"/>
      <c r="CI633" s="355"/>
      <c r="CJ633" s="355"/>
      <c r="CK633" s="355"/>
      <c r="CL633" s="355"/>
      <c r="CM633" s="355"/>
      <c r="CN633" s="355"/>
      <c r="CO633" s="113"/>
    </row>
    <row r="634" spans="1:148" s="188" customFormat="1" ht="14.25" customHeight="1" x14ac:dyDescent="0.35">
      <c r="A634" s="1"/>
      <c r="B634" s="1"/>
      <c r="C634" s="1"/>
      <c r="D634" s="492"/>
      <c r="E634" s="493"/>
      <c r="F634" s="493"/>
      <c r="G634" s="493"/>
      <c r="H634" s="493"/>
      <c r="I634" s="493"/>
      <c r="J634" s="493"/>
      <c r="K634" s="493"/>
      <c r="L634" s="493"/>
      <c r="M634" s="493"/>
      <c r="N634" s="493"/>
      <c r="O634" s="493"/>
      <c r="P634" s="493"/>
      <c r="Q634" s="493"/>
      <c r="R634" s="493"/>
      <c r="S634" s="493"/>
      <c r="T634" s="493"/>
      <c r="U634" s="494"/>
      <c r="V634" s="478"/>
      <c r="W634" s="479"/>
      <c r="X634" s="479"/>
      <c r="Y634" s="480"/>
      <c r="Z634" s="478"/>
      <c r="AA634" s="479"/>
      <c r="AB634" s="479"/>
      <c r="AC634" s="480"/>
      <c r="AD634" s="478"/>
      <c r="AE634" s="479"/>
      <c r="AF634" s="479"/>
      <c r="AG634" s="480"/>
      <c r="AH634" s="478"/>
      <c r="AI634" s="479"/>
      <c r="AJ634" s="479"/>
      <c r="AK634" s="480"/>
      <c r="AL634" s="478"/>
      <c r="AM634" s="479"/>
      <c r="AN634" s="479"/>
      <c r="AO634" s="480"/>
      <c r="AP634" s="478"/>
      <c r="AQ634" s="479"/>
      <c r="AR634" s="479"/>
      <c r="AS634" s="479"/>
      <c r="AT634" s="480"/>
      <c r="AU634" s="83"/>
      <c r="AV634" s="492"/>
      <c r="AW634" s="493"/>
      <c r="AX634" s="493"/>
      <c r="AY634" s="493"/>
      <c r="AZ634" s="493"/>
      <c r="BA634" s="493"/>
      <c r="BB634" s="493"/>
      <c r="BC634" s="493"/>
      <c r="BD634" s="493"/>
      <c r="BE634" s="493"/>
      <c r="BF634" s="493"/>
      <c r="BG634" s="493"/>
      <c r="BH634" s="493"/>
      <c r="BI634" s="493"/>
      <c r="BJ634" s="493"/>
      <c r="BK634" s="493"/>
      <c r="BL634" s="493"/>
      <c r="BM634" s="493"/>
      <c r="BN634" s="493"/>
      <c r="BO634" s="494"/>
      <c r="BP634" s="355"/>
      <c r="BQ634" s="355"/>
      <c r="BR634" s="355"/>
      <c r="BS634" s="355"/>
      <c r="BT634" s="355"/>
      <c r="BU634" s="355"/>
      <c r="BV634" s="355"/>
      <c r="BW634" s="355"/>
      <c r="BX634" s="355"/>
      <c r="BY634" s="355"/>
      <c r="BZ634" s="355"/>
      <c r="CA634" s="355"/>
      <c r="CB634" s="355"/>
      <c r="CC634" s="355"/>
      <c r="CD634" s="355"/>
      <c r="CE634" s="355"/>
      <c r="CF634" s="355"/>
      <c r="CG634" s="355"/>
      <c r="CH634" s="355"/>
      <c r="CI634" s="355"/>
      <c r="CJ634" s="355"/>
      <c r="CK634" s="355"/>
      <c r="CL634" s="355"/>
      <c r="CM634" s="355"/>
      <c r="CN634" s="355"/>
      <c r="CO634" s="113"/>
    </row>
    <row r="635" spans="1:148" s="188" customFormat="1" ht="14.25" customHeight="1" x14ac:dyDescent="0.35">
      <c r="A635" s="1"/>
      <c r="B635" s="1"/>
      <c r="C635" s="1"/>
      <c r="D635" s="492"/>
      <c r="E635" s="493"/>
      <c r="F635" s="493"/>
      <c r="G635" s="493"/>
      <c r="H635" s="493"/>
      <c r="I635" s="493"/>
      <c r="J635" s="493"/>
      <c r="K635" s="493"/>
      <c r="L635" s="493"/>
      <c r="M635" s="493"/>
      <c r="N635" s="493"/>
      <c r="O635" s="493"/>
      <c r="P635" s="493"/>
      <c r="Q635" s="493"/>
      <c r="R635" s="493"/>
      <c r="S635" s="493"/>
      <c r="T635" s="493"/>
      <c r="U635" s="494"/>
      <c r="V635" s="478"/>
      <c r="W635" s="479"/>
      <c r="X635" s="479"/>
      <c r="Y635" s="480"/>
      <c r="Z635" s="478"/>
      <c r="AA635" s="479"/>
      <c r="AB635" s="479"/>
      <c r="AC635" s="480"/>
      <c r="AD635" s="478"/>
      <c r="AE635" s="479"/>
      <c r="AF635" s="479"/>
      <c r="AG635" s="480"/>
      <c r="AH635" s="478"/>
      <c r="AI635" s="479"/>
      <c r="AJ635" s="479"/>
      <c r="AK635" s="480"/>
      <c r="AL635" s="478"/>
      <c r="AM635" s="479"/>
      <c r="AN635" s="479"/>
      <c r="AO635" s="480"/>
      <c r="AP635" s="478"/>
      <c r="AQ635" s="479"/>
      <c r="AR635" s="479"/>
      <c r="AS635" s="479"/>
      <c r="AT635" s="480"/>
      <c r="AU635" s="83"/>
      <c r="AV635" s="492"/>
      <c r="AW635" s="493"/>
      <c r="AX635" s="493"/>
      <c r="AY635" s="493"/>
      <c r="AZ635" s="493"/>
      <c r="BA635" s="493"/>
      <c r="BB635" s="493"/>
      <c r="BC635" s="493"/>
      <c r="BD635" s="493"/>
      <c r="BE635" s="493"/>
      <c r="BF635" s="493"/>
      <c r="BG635" s="493"/>
      <c r="BH635" s="493"/>
      <c r="BI635" s="493"/>
      <c r="BJ635" s="493"/>
      <c r="BK635" s="493"/>
      <c r="BL635" s="493"/>
      <c r="BM635" s="493"/>
      <c r="BN635" s="493"/>
      <c r="BO635" s="494"/>
      <c r="BP635" s="355"/>
      <c r="BQ635" s="355"/>
      <c r="BR635" s="355"/>
      <c r="BS635" s="355"/>
      <c r="BT635" s="355"/>
      <c r="BU635" s="355"/>
      <c r="BV635" s="355"/>
      <c r="BW635" s="355"/>
      <c r="BX635" s="355"/>
      <c r="BY635" s="355"/>
      <c r="BZ635" s="355"/>
      <c r="CA635" s="355"/>
      <c r="CB635" s="355"/>
      <c r="CC635" s="355"/>
      <c r="CD635" s="355"/>
      <c r="CE635" s="355"/>
      <c r="CF635" s="355"/>
      <c r="CG635" s="355"/>
      <c r="CH635" s="355"/>
      <c r="CI635" s="355"/>
      <c r="CJ635" s="355"/>
      <c r="CK635" s="355"/>
      <c r="CL635" s="355"/>
      <c r="CM635" s="355"/>
      <c r="CN635" s="355"/>
      <c r="CO635" s="113"/>
    </row>
    <row r="636" spans="1:148" s="188" customFormat="1" ht="14.25" customHeight="1" x14ac:dyDescent="0.35">
      <c r="A636" s="1"/>
      <c r="B636" s="1"/>
      <c r="C636" s="1"/>
      <c r="D636" s="362"/>
      <c r="E636" s="362"/>
      <c r="F636" s="362"/>
      <c r="G636" s="362"/>
      <c r="H636" s="362"/>
      <c r="I636" s="362"/>
      <c r="J636" s="362"/>
      <c r="K636" s="362"/>
      <c r="L636" s="362"/>
      <c r="M636" s="362"/>
      <c r="N636" s="362"/>
      <c r="O636" s="362"/>
      <c r="P636" s="362"/>
      <c r="Q636" s="362"/>
      <c r="R636" s="362"/>
      <c r="S636" s="362"/>
      <c r="T636" s="362"/>
      <c r="U636" s="362"/>
      <c r="V636" s="355"/>
      <c r="W636" s="355"/>
      <c r="X636" s="355"/>
      <c r="Y636" s="355"/>
      <c r="Z636" s="355"/>
      <c r="AA636" s="355"/>
      <c r="AB636" s="355"/>
      <c r="AC636" s="355"/>
      <c r="AD636" s="355"/>
      <c r="AE636" s="355"/>
      <c r="AF636" s="355"/>
      <c r="AG636" s="355"/>
      <c r="AH636" s="355"/>
      <c r="AI636" s="355"/>
      <c r="AJ636" s="355"/>
      <c r="AK636" s="355"/>
      <c r="AL636" s="355"/>
      <c r="AM636" s="355"/>
      <c r="AN636" s="355"/>
      <c r="AO636" s="355"/>
      <c r="AP636" s="355"/>
      <c r="AQ636" s="355"/>
      <c r="AR636" s="355"/>
      <c r="AS636" s="355"/>
      <c r="AT636" s="355"/>
      <c r="AU636" s="83"/>
      <c r="AV636" s="495" t="s">
        <v>361</v>
      </c>
      <c r="AW636" s="496"/>
      <c r="AX636" s="496"/>
      <c r="AY636" s="496"/>
      <c r="AZ636" s="496"/>
      <c r="BA636" s="496"/>
      <c r="BB636" s="496"/>
      <c r="BC636" s="496"/>
      <c r="BD636" s="496"/>
      <c r="BE636" s="496"/>
      <c r="BF636" s="496"/>
      <c r="BG636" s="496"/>
      <c r="BH636" s="496"/>
      <c r="BI636" s="496"/>
      <c r="BJ636" s="496"/>
      <c r="BK636" s="496"/>
      <c r="BL636" s="496"/>
      <c r="BM636" s="496"/>
      <c r="BN636" s="496"/>
      <c r="BO636" s="497"/>
      <c r="BP636" s="482">
        <f>+(COUNTIF(V619:Y636,"x")+COUNTIF(BP619:BS635,"x"))</f>
        <v>0</v>
      </c>
      <c r="BQ636" s="482"/>
      <c r="BR636" s="482"/>
      <c r="BS636" s="482"/>
      <c r="BT636" s="482">
        <f>+(COUNTIF(Z619:AC636,"x")+COUNTIF(BT619:BW635,"x"))</f>
        <v>14</v>
      </c>
      <c r="BU636" s="482"/>
      <c r="BV636" s="482"/>
      <c r="BW636" s="482"/>
      <c r="BX636" s="482">
        <f>SUM(AD619:AG636,BX619:CA635)</f>
        <v>0</v>
      </c>
      <c r="BY636" s="357"/>
      <c r="BZ636" s="357"/>
      <c r="CA636" s="357"/>
      <c r="CB636" s="482">
        <f>SUM(AH619:AK636,CB619:CE635)</f>
        <v>1</v>
      </c>
      <c r="CC636" s="357"/>
      <c r="CD636" s="357"/>
      <c r="CE636" s="357"/>
      <c r="CF636" s="482">
        <f>SUM(AL619:AO636,CF619:CI635)</f>
        <v>9</v>
      </c>
      <c r="CG636" s="357"/>
      <c r="CH636" s="357"/>
      <c r="CI636" s="357"/>
      <c r="CJ636" s="482">
        <f>SUM(AP619:AT636,CJ619:CN635)</f>
        <v>4</v>
      </c>
      <c r="CK636" s="357"/>
      <c r="CL636" s="357"/>
      <c r="CM636" s="357"/>
      <c r="CN636" s="357"/>
      <c r="CO636" s="113"/>
    </row>
    <row r="637" spans="1:148" s="188" customFormat="1" ht="14.25" customHeight="1" x14ac:dyDescent="0.35">
      <c r="A637" s="1"/>
      <c r="B637" s="1"/>
      <c r="C637" s="1"/>
      <c r="D637" s="487" t="s">
        <v>363</v>
      </c>
      <c r="E637" s="487"/>
      <c r="F637" s="487"/>
      <c r="G637" s="487"/>
      <c r="H637" s="487"/>
      <c r="I637" s="487"/>
      <c r="J637" s="487"/>
      <c r="K637" s="487"/>
      <c r="L637" s="487"/>
      <c r="M637" s="487"/>
      <c r="N637" s="487"/>
      <c r="O637" s="487"/>
      <c r="P637" s="487"/>
      <c r="Q637" s="487"/>
      <c r="R637" s="487"/>
      <c r="S637" s="487"/>
      <c r="T637" s="487"/>
      <c r="U637" s="487"/>
      <c r="V637" s="487"/>
      <c r="W637" s="487"/>
      <c r="X637" s="487"/>
      <c r="Y637" s="487"/>
      <c r="Z637" s="487"/>
      <c r="AA637" s="487"/>
      <c r="AB637" s="487"/>
      <c r="AC637" s="487"/>
      <c r="AD637" s="487"/>
      <c r="AE637" s="487"/>
      <c r="AF637" s="487"/>
      <c r="AG637" s="487"/>
      <c r="AH637" s="487"/>
      <c r="AI637" s="487"/>
      <c r="AJ637" s="487"/>
      <c r="AK637" s="487"/>
      <c r="AL637" s="487"/>
      <c r="AM637" s="487"/>
      <c r="AN637" s="487"/>
      <c r="AO637" s="487"/>
      <c r="AP637" s="487"/>
      <c r="AQ637" s="487"/>
      <c r="AR637" s="487"/>
      <c r="AS637" s="487"/>
      <c r="AT637" s="487"/>
      <c r="AU637" s="1"/>
      <c r="AV637" s="487" t="s">
        <v>363</v>
      </c>
      <c r="AW637" s="487"/>
      <c r="AX637" s="487"/>
      <c r="AY637" s="487"/>
      <c r="AZ637" s="487"/>
      <c r="BA637" s="487"/>
      <c r="BB637" s="487"/>
      <c r="BC637" s="487"/>
      <c r="BD637" s="487"/>
      <c r="BE637" s="487"/>
      <c r="BF637" s="487"/>
      <c r="BG637" s="487"/>
      <c r="BH637" s="487"/>
      <c r="BI637" s="487"/>
      <c r="BJ637" s="487"/>
      <c r="BK637" s="487"/>
      <c r="BL637" s="487"/>
      <c r="BM637" s="487"/>
      <c r="BN637" s="487"/>
      <c r="BO637" s="487"/>
      <c r="BP637" s="487"/>
      <c r="BQ637" s="487"/>
      <c r="BR637" s="487"/>
      <c r="BS637" s="487"/>
      <c r="BT637" s="487"/>
      <c r="BU637" s="487"/>
      <c r="BV637" s="487"/>
      <c r="BW637" s="487"/>
      <c r="BX637" s="487"/>
      <c r="BY637" s="487"/>
      <c r="BZ637" s="487"/>
      <c r="CA637" s="487"/>
      <c r="CB637" s="487"/>
      <c r="CC637" s="487"/>
      <c r="CD637" s="487"/>
      <c r="CE637" s="487"/>
      <c r="CF637" s="487"/>
      <c r="CG637" s="487"/>
      <c r="CH637" s="487"/>
      <c r="CI637" s="487"/>
      <c r="CJ637" s="487"/>
      <c r="CK637" s="487"/>
      <c r="CL637" s="487"/>
      <c r="CM637" s="487"/>
      <c r="CN637" s="487"/>
      <c r="CO637" s="113"/>
      <c r="EG637" s="189"/>
      <c r="EH637" s="189"/>
      <c r="EI637" s="189"/>
      <c r="EJ637" s="189"/>
      <c r="EK637" s="189"/>
      <c r="EL637" s="189"/>
      <c r="EM637" s="189"/>
      <c r="EN637" s="189"/>
      <c r="EO637" s="189"/>
      <c r="EP637" s="189"/>
      <c r="EQ637" s="189"/>
      <c r="ER637" s="189"/>
    </row>
    <row r="638" spans="1:148" s="188" customFormat="1" ht="14.25" customHeight="1" x14ac:dyDescent="0.3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13"/>
      <c r="EG638" s="189"/>
      <c r="EH638" s="189"/>
      <c r="EI638" s="189"/>
      <c r="EJ638" s="189"/>
      <c r="EK638" s="189"/>
      <c r="EL638" s="189"/>
      <c r="EM638" s="189"/>
      <c r="EN638" s="189"/>
      <c r="EO638" s="189"/>
      <c r="EP638" s="189"/>
      <c r="EQ638" s="189"/>
      <c r="ER638" s="189"/>
    </row>
    <row r="639" spans="1:148" s="188" customFormat="1" ht="14.25" customHeight="1" x14ac:dyDescent="0.35">
      <c r="A639" s="1"/>
      <c r="B639" s="1"/>
      <c r="C639" s="1"/>
      <c r="D639" s="219" t="s">
        <v>388</v>
      </c>
      <c r="E639" s="219"/>
      <c r="F639" s="219"/>
      <c r="G639" s="219"/>
      <c r="H639" s="219"/>
      <c r="I639" s="219"/>
      <c r="J639" s="219"/>
      <c r="K639" s="219"/>
      <c r="L639" s="219"/>
      <c r="M639" s="219"/>
      <c r="N639" s="219"/>
      <c r="O639" s="219"/>
      <c r="P639" s="219"/>
      <c r="Q639" s="219"/>
      <c r="R639" s="219"/>
      <c r="S639" s="219"/>
      <c r="T639" s="219"/>
      <c r="U639" s="219"/>
      <c r="V639" s="219"/>
      <c r="W639" s="219"/>
      <c r="X639" s="219"/>
      <c r="Y639" s="219"/>
      <c r="Z639" s="219"/>
      <c r="AA639" s="219"/>
      <c r="AB639" s="219"/>
      <c r="AC639" s="219"/>
      <c r="AD639" s="219"/>
      <c r="AE639" s="219"/>
      <c r="AF639" s="219"/>
      <c r="AG639" s="219"/>
      <c r="AH639" s="219"/>
      <c r="AI639" s="219"/>
      <c r="AJ639" s="219"/>
      <c r="AK639" s="219"/>
      <c r="AL639" s="219"/>
      <c r="AM639" s="219"/>
      <c r="AN639" s="219"/>
      <c r="AO639" s="219"/>
      <c r="AP639" s="219"/>
      <c r="AQ639" s="219"/>
      <c r="AR639" s="219"/>
      <c r="AS639" s="219"/>
      <c r="AT639" s="219"/>
      <c r="AU639" s="1"/>
      <c r="AV639" s="219" t="s">
        <v>612</v>
      </c>
      <c r="AW639" s="219"/>
      <c r="AX639" s="219"/>
      <c r="AY639" s="219"/>
      <c r="AZ639" s="219"/>
      <c r="BA639" s="219"/>
      <c r="BB639" s="219"/>
      <c r="BC639" s="219"/>
      <c r="BD639" s="219"/>
      <c r="BE639" s="219"/>
      <c r="BF639" s="219"/>
      <c r="BG639" s="219"/>
      <c r="BH639" s="219"/>
      <c r="BI639" s="219"/>
      <c r="BJ639" s="219"/>
      <c r="BK639" s="219"/>
      <c r="BL639" s="219"/>
      <c r="BM639" s="219"/>
      <c r="BN639" s="219"/>
      <c r="BO639" s="219"/>
      <c r="BP639" s="219"/>
      <c r="BQ639" s="219"/>
      <c r="BR639" s="219"/>
      <c r="BS639" s="219"/>
      <c r="BT639" s="219"/>
      <c r="BU639" s="219"/>
      <c r="BV639" s="219"/>
      <c r="BW639" s="219"/>
      <c r="BX639" s="219"/>
      <c r="BY639" s="219"/>
      <c r="BZ639" s="219"/>
      <c r="CA639" s="219"/>
      <c r="CB639" s="219"/>
      <c r="CC639" s="219"/>
      <c r="CD639" s="219"/>
      <c r="CE639" s="219"/>
      <c r="CF639" s="219"/>
      <c r="CG639" s="219"/>
      <c r="CH639" s="219"/>
      <c r="CI639" s="219"/>
      <c r="CJ639" s="219"/>
      <c r="CK639" s="219"/>
      <c r="CL639" s="219"/>
      <c r="CM639" s="219"/>
      <c r="CN639" s="219"/>
      <c r="CO639" s="113"/>
      <c r="EG639" s="189"/>
      <c r="EH639" s="189"/>
      <c r="EI639" s="189"/>
      <c r="EJ639" s="189"/>
      <c r="EK639" s="189"/>
      <c r="EL639" s="189"/>
      <c r="EM639" s="189"/>
      <c r="EN639" s="189"/>
      <c r="EO639" s="189"/>
      <c r="EP639" s="189"/>
      <c r="EQ639" s="189"/>
      <c r="ER639" s="189"/>
    </row>
    <row r="640" spans="1:148" s="188" customFormat="1" ht="14.25" customHeight="1" x14ac:dyDescent="0.35">
      <c r="A640" s="1"/>
      <c r="B640" s="1"/>
      <c r="C640" s="1"/>
      <c r="D640" s="219"/>
      <c r="E640" s="219"/>
      <c r="F640" s="219"/>
      <c r="G640" s="219"/>
      <c r="H640" s="219"/>
      <c r="I640" s="219"/>
      <c r="J640" s="219"/>
      <c r="K640" s="219"/>
      <c r="L640" s="219"/>
      <c r="M640" s="219"/>
      <c r="N640" s="219"/>
      <c r="O640" s="219"/>
      <c r="P640" s="219"/>
      <c r="Q640" s="219"/>
      <c r="R640" s="219"/>
      <c r="S640" s="219"/>
      <c r="T640" s="219"/>
      <c r="U640" s="219"/>
      <c r="V640" s="219"/>
      <c r="W640" s="219"/>
      <c r="X640" s="219"/>
      <c r="Y640" s="219"/>
      <c r="Z640" s="219"/>
      <c r="AA640" s="219"/>
      <c r="AB640" s="219"/>
      <c r="AC640" s="219"/>
      <c r="AD640" s="219"/>
      <c r="AE640" s="219"/>
      <c r="AF640" s="219"/>
      <c r="AG640" s="219"/>
      <c r="AH640" s="219"/>
      <c r="AI640" s="219"/>
      <c r="AJ640" s="219"/>
      <c r="AK640" s="219"/>
      <c r="AL640" s="219"/>
      <c r="AM640" s="219"/>
      <c r="AN640" s="219"/>
      <c r="AO640" s="219"/>
      <c r="AP640" s="219"/>
      <c r="AQ640" s="219"/>
      <c r="AR640" s="219"/>
      <c r="AS640" s="219"/>
      <c r="AT640" s="219"/>
      <c r="AU640" s="1"/>
      <c r="AV640" s="219"/>
      <c r="AW640" s="219"/>
      <c r="AX640" s="219"/>
      <c r="AY640" s="219"/>
      <c r="AZ640" s="219"/>
      <c r="BA640" s="219"/>
      <c r="BB640" s="219"/>
      <c r="BC640" s="219"/>
      <c r="BD640" s="219"/>
      <c r="BE640" s="219"/>
      <c r="BF640" s="219"/>
      <c r="BG640" s="219"/>
      <c r="BH640" s="219"/>
      <c r="BI640" s="219"/>
      <c r="BJ640" s="219"/>
      <c r="BK640" s="219"/>
      <c r="BL640" s="219"/>
      <c r="BM640" s="219"/>
      <c r="BN640" s="219"/>
      <c r="BO640" s="219"/>
      <c r="BP640" s="219"/>
      <c r="BQ640" s="219"/>
      <c r="BR640" s="219"/>
      <c r="BS640" s="219"/>
      <c r="BT640" s="219"/>
      <c r="BU640" s="219"/>
      <c r="BV640" s="219"/>
      <c r="BW640" s="219"/>
      <c r="BX640" s="219"/>
      <c r="BY640" s="219"/>
      <c r="BZ640" s="219"/>
      <c r="CA640" s="219"/>
      <c r="CB640" s="219"/>
      <c r="CC640" s="219"/>
      <c r="CD640" s="219"/>
      <c r="CE640" s="219"/>
      <c r="CF640" s="219"/>
      <c r="CG640" s="219"/>
      <c r="CH640" s="219"/>
      <c r="CI640" s="219"/>
      <c r="CJ640" s="219"/>
      <c r="CK640" s="219"/>
      <c r="CL640" s="219"/>
      <c r="CM640" s="219"/>
      <c r="CN640" s="219"/>
      <c r="CO640" s="113"/>
      <c r="EG640" s="189"/>
      <c r="EH640" s="189"/>
      <c r="EI640" s="189"/>
      <c r="EJ640" s="189"/>
      <c r="EK640" s="189"/>
      <c r="EL640" s="189"/>
      <c r="EM640" s="189"/>
      <c r="EN640" s="189" t="s">
        <v>988</v>
      </c>
      <c r="EO640" s="189" t="s">
        <v>386</v>
      </c>
      <c r="EP640" s="189" t="s">
        <v>387</v>
      </c>
      <c r="EQ640" s="189"/>
      <c r="ER640" s="189"/>
    </row>
    <row r="641" spans="1:148" s="188" customFormat="1" ht="14.25" customHeight="1" x14ac:dyDescent="0.3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13"/>
      <c r="EG641" s="189"/>
      <c r="EH641" s="498" t="s">
        <v>382</v>
      </c>
      <c r="EI641" s="498"/>
      <c r="EJ641" s="189"/>
      <c r="EK641" s="189"/>
      <c r="EL641" s="189"/>
      <c r="EM641" s="189" t="s">
        <v>122</v>
      </c>
      <c r="EN641" s="174">
        <f>(878-87-14)/878</f>
        <v>0.88496583143507968</v>
      </c>
      <c r="EO641" s="174">
        <f>(14)/878</f>
        <v>1.5945330296127564E-2</v>
      </c>
      <c r="EP641" s="174">
        <f>1-EN641</f>
        <v>0.11503416856492032</v>
      </c>
      <c r="EQ641" s="174"/>
      <c r="ER641" s="192"/>
    </row>
    <row r="642" spans="1:148" s="188" customFormat="1" ht="14.25" customHeight="1" x14ac:dyDescent="0.3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13"/>
      <c r="EG642" s="189"/>
      <c r="EH642" s="189" t="s">
        <v>377</v>
      </c>
      <c r="EI642" s="161">
        <v>0.51200000000000001</v>
      </c>
      <c r="EJ642" s="189"/>
      <c r="EK642" s="189"/>
      <c r="EL642" s="189"/>
      <c r="EM642" s="189"/>
      <c r="EN642" s="174"/>
      <c r="EO642" s="174"/>
      <c r="EP642" s="174"/>
      <c r="EQ642" s="174"/>
      <c r="ER642" s="192"/>
    </row>
    <row r="643" spans="1:148" s="188" customFormat="1" ht="14.25" customHeight="1" x14ac:dyDescent="0.3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13"/>
      <c r="EG643" s="189"/>
      <c r="EH643" s="189" t="s">
        <v>378</v>
      </c>
      <c r="EI643" s="161">
        <v>0.72399999999999998</v>
      </c>
      <c r="EJ643" s="189"/>
      <c r="EK643" s="189"/>
      <c r="EL643" s="189"/>
      <c r="EM643" s="189"/>
      <c r="EN643" s="174"/>
      <c r="EO643" s="174"/>
      <c r="EP643" s="174"/>
      <c r="EQ643" s="174"/>
      <c r="ER643" s="192"/>
    </row>
    <row r="644" spans="1:148" s="188" customFormat="1" ht="14.25" customHeight="1" x14ac:dyDescent="0.3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13"/>
      <c r="EG644" s="189"/>
      <c r="EH644" s="189" t="s">
        <v>379</v>
      </c>
      <c r="EI644" s="161">
        <v>0.89800000000000002</v>
      </c>
      <c r="EJ644" s="189"/>
      <c r="EK644" s="189"/>
      <c r="EL644" s="189"/>
      <c r="EM644" s="189"/>
      <c r="EN644" s="174"/>
      <c r="EO644" s="174"/>
      <c r="EP644" s="174"/>
      <c r="EQ644" s="174"/>
      <c r="ER644" s="192"/>
    </row>
    <row r="645" spans="1:148" s="188" customFormat="1" ht="14.25" customHeight="1" x14ac:dyDescent="0.3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13"/>
      <c r="EG645" s="189"/>
      <c r="EH645" s="189" t="s">
        <v>380</v>
      </c>
      <c r="EI645" s="161">
        <v>0.48199999999999998</v>
      </c>
      <c r="EJ645" s="189"/>
      <c r="EK645" s="189"/>
      <c r="EL645" s="189"/>
      <c r="EM645" s="189"/>
      <c r="EN645" s="174"/>
      <c r="EO645" s="174"/>
      <c r="EP645" s="174"/>
      <c r="EQ645" s="174"/>
      <c r="ER645" s="192"/>
    </row>
    <row r="646" spans="1:148" s="188" customFormat="1" ht="14.25" customHeight="1" x14ac:dyDescent="0.3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13"/>
      <c r="EG646" s="189"/>
      <c r="EH646" s="189" t="s">
        <v>381</v>
      </c>
      <c r="EI646" s="161">
        <v>0.878</v>
      </c>
      <c r="EJ646" s="189"/>
      <c r="EK646" s="189"/>
      <c r="EL646" s="189"/>
      <c r="EM646" s="189"/>
      <c r="EN646" s="174"/>
      <c r="EO646" s="174"/>
      <c r="EP646" s="174"/>
      <c r="EQ646" s="174"/>
      <c r="ER646" s="192"/>
    </row>
    <row r="647" spans="1:148" s="188" customFormat="1" ht="14.25" customHeight="1" x14ac:dyDescent="0.3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13"/>
      <c r="EG647" s="189"/>
      <c r="EH647" s="189" t="s">
        <v>372</v>
      </c>
      <c r="EI647" s="161">
        <v>0</v>
      </c>
      <c r="EJ647" s="189"/>
      <c r="EK647" s="189"/>
      <c r="EL647" s="189"/>
      <c r="EM647" s="189"/>
      <c r="EN647" s="189"/>
      <c r="EO647" s="189"/>
      <c r="EP647" s="189"/>
      <c r="EQ647" s="189"/>
      <c r="ER647" s="189"/>
    </row>
    <row r="648" spans="1:148" s="188" customFormat="1" ht="14.25" customHeight="1" x14ac:dyDescent="0.3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13"/>
      <c r="EG648" s="189"/>
      <c r="EH648" s="189" t="s">
        <v>373</v>
      </c>
      <c r="EI648" s="161">
        <v>0</v>
      </c>
      <c r="EJ648" s="189"/>
      <c r="EK648" s="189"/>
      <c r="EL648" s="189"/>
      <c r="EM648" s="189"/>
      <c r="EN648" s="189" t="s">
        <v>385</v>
      </c>
      <c r="EO648" s="189"/>
      <c r="EP648" s="189"/>
      <c r="EQ648" s="189"/>
      <c r="ER648" s="189"/>
    </row>
    <row r="649" spans="1:148" s="188" customFormat="1" ht="14.25" customHeight="1" x14ac:dyDescent="0.3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13"/>
      <c r="EG649" s="189"/>
      <c r="EH649" s="189" t="s">
        <v>374</v>
      </c>
      <c r="EI649" s="161">
        <v>0</v>
      </c>
      <c r="EJ649" s="189"/>
      <c r="EK649" s="189"/>
      <c r="EL649" s="189"/>
      <c r="EM649" s="189" t="s">
        <v>383</v>
      </c>
      <c r="EN649" s="174">
        <v>1</v>
      </c>
      <c r="EO649" s="189"/>
      <c r="EP649" s="189"/>
      <c r="EQ649" s="189"/>
      <c r="ER649" s="189"/>
    </row>
    <row r="650" spans="1:148" s="188" customFormat="1" ht="14.25" customHeight="1" x14ac:dyDescent="0.3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13"/>
      <c r="EG650" s="189"/>
      <c r="EH650" s="189" t="s">
        <v>375</v>
      </c>
      <c r="EI650" s="161">
        <v>0</v>
      </c>
      <c r="EJ650" s="189"/>
      <c r="EK650" s="189"/>
      <c r="EL650" s="189"/>
      <c r="EM650" s="189" t="s">
        <v>364</v>
      </c>
      <c r="EN650" s="174">
        <f>(342-16)/342</f>
        <v>0.95321637426900585</v>
      </c>
      <c r="EO650" s="189"/>
      <c r="EP650" s="189"/>
      <c r="EQ650" s="189"/>
      <c r="ER650" s="189"/>
    </row>
    <row r="651" spans="1:148" s="188" customFormat="1" ht="14.25" customHeight="1" x14ac:dyDescent="0.3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13"/>
      <c r="EG651" s="189"/>
      <c r="EH651" s="189" t="s">
        <v>376</v>
      </c>
      <c r="EI651" s="161">
        <v>0</v>
      </c>
      <c r="EJ651" s="189"/>
      <c r="EK651" s="189"/>
      <c r="EL651" s="189"/>
      <c r="EM651" s="189" t="s">
        <v>365</v>
      </c>
      <c r="EN651" s="174">
        <f>(345-52)/345</f>
        <v>0.8492753623188406</v>
      </c>
      <c r="EO651" s="189"/>
      <c r="EP651" s="189"/>
      <c r="EQ651" s="189"/>
      <c r="ER651" s="189"/>
    </row>
    <row r="652" spans="1:148" s="188" customFormat="1" ht="14.25" customHeight="1" x14ac:dyDescent="0.3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13"/>
      <c r="EG652" s="189"/>
      <c r="EH652" s="189"/>
      <c r="EI652" s="189"/>
      <c r="EJ652" s="189"/>
      <c r="EK652" s="189"/>
      <c r="EL652" s="189"/>
      <c r="EM652" s="189" t="s">
        <v>359</v>
      </c>
      <c r="EN652" s="174">
        <f>(115-19)/115</f>
        <v>0.83478260869565213</v>
      </c>
      <c r="EO652" s="189"/>
      <c r="EP652" s="189"/>
      <c r="EQ652" s="189"/>
      <c r="ER652" s="189"/>
    </row>
    <row r="653" spans="1:148" s="188" customFormat="1" ht="14.25" customHeight="1" x14ac:dyDescent="0.3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13"/>
      <c r="EG653" s="189"/>
      <c r="EH653" s="189"/>
      <c r="EI653" s="189"/>
      <c r="EJ653" s="189"/>
      <c r="EK653" s="189"/>
      <c r="EL653" s="189"/>
      <c r="EM653" s="189" t="s">
        <v>384</v>
      </c>
      <c r="EN653" s="174">
        <v>0.86040000000000005</v>
      </c>
      <c r="EO653" s="189"/>
      <c r="EP653" s="189"/>
      <c r="EQ653" s="189"/>
      <c r="ER653" s="189"/>
    </row>
    <row r="654" spans="1:148" s="188" customFormat="1" ht="14.25" customHeight="1" x14ac:dyDescent="0.3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13"/>
      <c r="EG654" s="189"/>
      <c r="EH654" s="189"/>
      <c r="EI654" s="189"/>
      <c r="EJ654" s="189"/>
      <c r="EK654" s="189"/>
      <c r="EL654" s="189"/>
      <c r="EM654" s="189" t="s">
        <v>122</v>
      </c>
      <c r="EN654" s="174">
        <f>AVERAGE(EN649:EN652)</f>
        <v>0.9093185863208747</v>
      </c>
      <c r="EO654" s="189"/>
      <c r="EP654" s="189"/>
      <c r="EQ654" s="189"/>
      <c r="ER654" s="189"/>
    </row>
    <row r="655" spans="1:148" s="188" customFormat="1" ht="14.25" customHeight="1" x14ac:dyDescent="0.3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13"/>
      <c r="EG655" s="189"/>
      <c r="EH655" s="189"/>
      <c r="EI655" s="189"/>
      <c r="EJ655" s="189"/>
      <c r="EK655" s="189"/>
      <c r="EL655" s="189"/>
      <c r="EM655" s="189"/>
      <c r="EN655" s="189"/>
      <c r="EO655" s="189"/>
      <c r="EP655" s="189"/>
      <c r="EQ655" s="189"/>
      <c r="ER655" s="189"/>
    </row>
    <row r="656" spans="1:148" s="188" customFormat="1" ht="14.25" customHeight="1" x14ac:dyDescent="0.3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13"/>
      <c r="EG656" s="189"/>
      <c r="EH656" s="189"/>
      <c r="EI656" s="189"/>
      <c r="EJ656" s="189"/>
      <c r="EK656" s="189"/>
      <c r="EL656" s="189"/>
      <c r="EM656" s="189"/>
      <c r="EN656" s="189"/>
      <c r="EO656" s="189"/>
      <c r="EP656" s="189"/>
      <c r="EQ656" s="189"/>
      <c r="ER656" s="189"/>
    </row>
    <row r="657" spans="1:148" s="188" customFormat="1" ht="14.25" customHeight="1" x14ac:dyDescent="0.3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13"/>
      <c r="EG657" s="189"/>
      <c r="EH657" s="189"/>
      <c r="EI657" s="189"/>
      <c r="EJ657" s="189"/>
      <c r="EK657" s="189"/>
      <c r="EL657" s="189"/>
      <c r="EM657" s="189"/>
      <c r="EN657" s="189"/>
      <c r="EO657" s="189"/>
      <c r="EP657" s="189"/>
      <c r="EQ657" s="189"/>
      <c r="ER657" s="189"/>
    </row>
    <row r="658" spans="1:148" s="188" customFormat="1" ht="14.25" customHeight="1" x14ac:dyDescent="0.3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13"/>
    </row>
    <row r="659" spans="1:148" s="188" customFormat="1" ht="14.25" customHeight="1" x14ac:dyDescent="0.35">
      <c r="A659" s="1"/>
      <c r="B659" s="1"/>
      <c r="C659" s="1"/>
      <c r="D659" s="488" t="s">
        <v>613</v>
      </c>
      <c r="E659" s="359"/>
      <c r="F659" s="359"/>
      <c r="G659" s="359"/>
      <c r="H659" s="359"/>
      <c r="I659" s="359"/>
      <c r="J659" s="359"/>
      <c r="K659" s="359"/>
      <c r="L659" s="359"/>
      <c r="M659" s="359"/>
      <c r="N659" s="359"/>
      <c r="O659" s="359"/>
      <c r="P659" s="359"/>
      <c r="Q659" s="359"/>
      <c r="R659" s="359"/>
      <c r="S659" s="359"/>
      <c r="T659" s="359"/>
      <c r="U659" s="359"/>
      <c r="V659" s="359"/>
      <c r="W659" s="359"/>
      <c r="X659" s="359"/>
      <c r="Y659" s="359"/>
      <c r="Z659" s="359"/>
      <c r="AA659" s="359"/>
      <c r="AB659" s="359"/>
      <c r="AC659" s="359"/>
      <c r="AD659" s="359"/>
      <c r="AE659" s="359"/>
      <c r="AF659" s="359"/>
      <c r="AG659" s="359"/>
      <c r="AH659" s="359"/>
      <c r="AI659" s="359"/>
      <c r="AJ659" s="359"/>
      <c r="AK659" s="359"/>
      <c r="AL659" s="359"/>
      <c r="AM659" s="359"/>
      <c r="AN659" s="359"/>
      <c r="AO659" s="359"/>
      <c r="AP659" s="359"/>
      <c r="AQ659" s="359"/>
      <c r="AR659" s="359"/>
      <c r="AS659" s="359"/>
      <c r="AT659" s="359"/>
      <c r="AU659" s="1"/>
      <c r="AV659" s="488" t="s">
        <v>1014</v>
      </c>
      <c r="AW659" s="488"/>
      <c r="AX659" s="488"/>
      <c r="AY659" s="488"/>
      <c r="AZ659" s="488"/>
      <c r="BA659" s="488"/>
      <c r="BB659" s="488"/>
      <c r="BC659" s="488"/>
      <c r="BD659" s="488"/>
      <c r="BE659" s="488"/>
      <c r="BF659" s="488"/>
      <c r="BG659" s="488"/>
      <c r="BH659" s="488"/>
      <c r="BI659" s="488"/>
      <c r="BJ659" s="488"/>
      <c r="BK659" s="488"/>
      <c r="BL659" s="488"/>
      <c r="BM659" s="488"/>
      <c r="BN659" s="488"/>
      <c r="BO659" s="488"/>
      <c r="BP659" s="488"/>
      <c r="BQ659" s="488"/>
      <c r="BR659" s="488"/>
      <c r="BS659" s="488"/>
      <c r="BT659" s="488"/>
      <c r="BU659" s="488"/>
      <c r="BV659" s="488"/>
      <c r="BW659" s="488"/>
      <c r="BX659" s="488"/>
      <c r="BY659" s="488"/>
      <c r="BZ659" s="488"/>
      <c r="CA659" s="488"/>
      <c r="CB659" s="488"/>
      <c r="CC659" s="488"/>
      <c r="CD659" s="488"/>
      <c r="CE659" s="488"/>
      <c r="CF659" s="488"/>
      <c r="CG659" s="488"/>
      <c r="CH659" s="488"/>
      <c r="CI659" s="488"/>
      <c r="CJ659" s="488"/>
      <c r="CK659" s="488"/>
      <c r="CL659" s="488"/>
      <c r="CM659" s="488"/>
      <c r="CN659" s="488"/>
      <c r="CO659" s="113"/>
    </row>
    <row r="660" spans="1:148" s="188" customFormat="1" ht="14.25" customHeight="1" x14ac:dyDescent="0.3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13"/>
    </row>
    <row r="661" spans="1:148" s="188" customFormat="1" ht="14.25" customHeight="1" x14ac:dyDescent="0.35">
      <c r="A661" s="1"/>
      <c r="B661" s="1"/>
      <c r="C661" s="1"/>
      <c r="D661" s="219" t="s">
        <v>389</v>
      </c>
      <c r="E661" s="219"/>
      <c r="F661" s="219"/>
      <c r="G661" s="219"/>
      <c r="H661" s="219"/>
      <c r="I661" s="219"/>
      <c r="J661" s="219"/>
      <c r="K661" s="219"/>
      <c r="L661" s="219"/>
      <c r="M661" s="219"/>
      <c r="N661" s="219"/>
      <c r="O661" s="219"/>
      <c r="P661" s="219"/>
      <c r="Q661" s="219"/>
      <c r="R661" s="219"/>
      <c r="S661" s="219"/>
      <c r="T661" s="219"/>
      <c r="U661" s="219"/>
      <c r="V661" s="219"/>
      <c r="W661" s="219"/>
      <c r="X661" s="219"/>
      <c r="Y661" s="219"/>
      <c r="Z661" s="219"/>
      <c r="AA661" s="219"/>
      <c r="AB661" s="219"/>
      <c r="AC661" s="219"/>
      <c r="AD661" s="219"/>
      <c r="AE661" s="219"/>
      <c r="AF661" s="219"/>
      <c r="AG661" s="219"/>
      <c r="AH661" s="219"/>
      <c r="AI661" s="219"/>
      <c r="AJ661" s="219"/>
      <c r="AK661" s="219"/>
      <c r="AL661" s="219"/>
      <c r="AM661" s="219"/>
      <c r="AN661" s="219"/>
      <c r="AO661" s="219"/>
      <c r="AP661" s="219"/>
      <c r="AQ661" s="219"/>
      <c r="AR661" s="219"/>
      <c r="AS661" s="219"/>
      <c r="AT661" s="219"/>
      <c r="AU661" s="1"/>
      <c r="AV661" s="219" t="s">
        <v>803</v>
      </c>
      <c r="AW661" s="219"/>
      <c r="AX661" s="219"/>
      <c r="AY661" s="219"/>
      <c r="AZ661" s="219"/>
      <c r="BA661" s="219"/>
      <c r="BB661" s="219"/>
      <c r="BC661" s="219"/>
      <c r="BD661" s="219"/>
      <c r="BE661" s="219"/>
      <c r="BF661" s="219"/>
      <c r="BG661" s="219"/>
      <c r="BH661" s="219"/>
      <c r="BI661" s="219"/>
      <c r="BJ661" s="219"/>
      <c r="BK661" s="219"/>
      <c r="BL661" s="219"/>
      <c r="BM661" s="219"/>
      <c r="BN661" s="219"/>
      <c r="BO661" s="219"/>
      <c r="BP661" s="219"/>
      <c r="BQ661" s="219"/>
      <c r="BR661" s="219"/>
      <c r="BS661" s="219"/>
      <c r="BT661" s="219"/>
      <c r="BU661" s="219"/>
      <c r="BV661" s="219"/>
      <c r="BW661" s="219"/>
      <c r="BX661" s="219"/>
      <c r="BY661" s="219"/>
      <c r="BZ661" s="219"/>
      <c r="CA661" s="219"/>
      <c r="CB661" s="219"/>
      <c r="CC661" s="219"/>
      <c r="CD661" s="219"/>
      <c r="CE661" s="219"/>
      <c r="CF661" s="219"/>
      <c r="CG661" s="219"/>
      <c r="CH661" s="219"/>
      <c r="CI661" s="219"/>
      <c r="CJ661" s="219"/>
      <c r="CK661" s="219"/>
      <c r="CL661" s="219"/>
      <c r="CM661" s="1"/>
      <c r="CN661" s="1"/>
      <c r="CO661" s="113"/>
    </row>
    <row r="662" spans="1:148" s="188" customFormat="1" ht="14.25" customHeight="1" x14ac:dyDescent="0.35">
      <c r="A662" s="1"/>
      <c r="B662" s="1"/>
      <c r="C662" s="1"/>
      <c r="D662" s="219"/>
      <c r="E662" s="219"/>
      <c r="F662" s="219"/>
      <c r="G662" s="219"/>
      <c r="H662" s="219"/>
      <c r="I662" s="219"/>
      <c r="J662" s="219"/>
      <c r="K662" s="219"/>
      <c r="L662" s="219"/>
      <c r="M662" s="219"/>
      <c r="N662" s="219"/>
      <c r="O662" s="219"/>
      <c r="P662" s="219"/>
      <c r="Q662" s="219"/>
      <c r="R662" s="219"/>
      <c r="S662" s="219"/>
      <c r="T662" s="219"/>
      <c r="U662" s="219"/>
      <c r="V662" s="219"/>
      <c r="W662" s="219"/>
      <c r="X662" s="219"/>
      <c r="Y662" s="219"/>
      <c r="Z662" s="219"/>
      <c r="AA662" s="219"/>
      <c r="AB662" s="219"/>
      <c r="AC662" s="219"/>
      <c r="AD662" s="219"/>
      <c r="AE662" s="219"/>
      <c r="AF662" s="219"/>
      <c r="AG662" s="219"/>
      <c r="AH662" s="219"/>
      <c r="AI662" s="219"/>
      <c r="AJ662" s="219"/>
      <c r="AK662" s="219"/>
      <c r="AL662" s="219"/>
      <c r="AM662" s="219"/>
      <c r="AN662" s="219"/>
      <c r="AO662" s="219"/>
      <c r="AP662" s="219"/>
      <c r="AQ662" s="219"/>
      <c r="AR662" s="219"/>
      <c r="AS662" s="219"/>
      <c r="AT662" s="219"/>
      <c r="AU662" s="1"/>
      <c r="AV662" s="219"/>
      <c r="AW662" s="219"/>
      <c r="AX662" s="219"/>
      <c r="AY662" s="219"/>
      <c r="AZ662" s="219"/>
      <c r="BA662" s="219"/>
      <c r="BB662" s="219"/>
      <c r="BC662" s="219"/>
      <c r="BD662" s="219"/>
      <c r="BE662" s="219"/>
      <c r="BF662" s="219"/>
      <c r="BG662" s="219"/>
      <c r="BH662" s="219"/>
      <c r="BI662" s="219"/>
      <c r="BJ662" s="219"/>
      <c r="BK662" s="219"/>
      <c r="BL662" s="219"/>
      <c r="BM662" s="219"/>
      <c r="BN662" s="219"/>
      <c r="BO662" s="219"/>
      <c r="BP662" s="219"/>
      <c r="BQ662" s="219"/>
      <c r="BR662" s="219"/>
      <c r="BS662" s="219"/>
      <c r="BT662" s="219"/>
      <c r="BU662" s="219"/>
      <c r="BV662" s="219"/>
      <c r="BW662" s="219"/>
      <c r="BX662" s="219"/>
      <c r="BY662" s="219"/>
      <c r="BZ662" s="219"/>
      <c r="CA662" s="219"/>
      <c r="CB662" s="219"/>
      <c r="CC662" s="219"/>
      <c r="CD662" s="219"/>
      <c r="CE662" s="219"/>
      <c r="CF662" s="219"/>
      <c r="CG662" s="219"/>
      <c r="CH662" s="219"/>
      <c r="CI662" s="219"/>
      <c r="CJ662" s="219"/>
      <c r="CK662" s="219"/>
      <c r="CL662" s="219"/>
      <c r="CM662" s="1"/>
      <c r="CN662" s="1"/>
      <c r="CO662" s="113"/>
    </row>
    <row r="663" spans="1:148" s="188" customFormat="1" ht="14.25" customHeight="1" x14ac:dyDescent="0.3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21"/>
      <c r="AW663" s="22"/>
      <c r="AX663" s="22"/>
      <c r="AY663" s="22"/>
      <c r="AZ663" s="22"/>
      <c r="BA663" s="22"/>
      <c r="BB663" s="22"/>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c r="BZ663" s="22"/>
      <c r="CA663" s="22"/>
      <c r="CB663" s="22"/>
      <c r="CC663" s="22"/>
      <c r="CD663" s="22"/>
      <c r="CE663" s="22"/>
      <c r="CF663" s="22"/>
      <c r="CG663" s="22"/>
      <c r="CH663" s="22"/>
      <c r="CI663" s="22"/>
      <c r="CJ663" s="22"/>
      <c r="CK663" s="22"/>
      <c r="CL663" s="22"/>
      <c r="CM663" s="22"/>
      <c r="CN663" s="23"/>
      <c r="CO663" s="113"/>
    </row>
    <row r="664" spans="1:148" s="188" customFormat="1" ht="14.25" customHeight="1" x14ac:dyDescent="0.3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24"/>
      <c r="AW664" s="1"/>
      <c r="AX664" s="630" t="s">
        <v>502</v>
      </c>
      <c r="AY664" s="630"/>
      <c r="AZ664" s="630"/>
      <c r="BA664" s="630"/>
      <c r="BB664" s="630"/>
      <c r="BC664" s="630"/>
      <c r="BD664" s="630"/>
      <c r="BE664" s="630"/>
      <c r="BF664" s="630"/>
      <c r="BG664" s="630"/>
      <c r="BH664" s="630"/>
      <c r="BI664" s="630"/>
      <c r="BJ664" s="630"/>
      <c r="BK664" s="630"/>
      <c r="BL664" s="630"/>
      <c r="BM664" s="630"/>
      <c r="BN664" s="1"/>
      <c r="BO664" s="1"/>
      <c r="BP664" s="1"/>
      <c r="BQ664" s="1"/>
      <c r="BR664" s="1"/>
      <c r="BS664" s="1"/>
      <c r="BT664" s="630" t="s">
        <v>804</v>
      </c>
      <c r="BU664" s="630"/>
      <c r="BV664" s="630"/>
      <c r="BW664" s="630"/>
      <c r="BX664" s="630"/>
      <c r="BY664" s="630"/>
      <c r="BZ664" s="630"/>
      <c r="CA664" s="630"/>
      <c r="CB664" s="630"/>
      <c r="CC664" s="630"/>
      <c r="CD664" s="630"/>
      <c r="CE664" s="630"/>
      <c r="CF664" s="630"/>
      <c r="CG664" s="630"/>
      <c r="CH664" s="630"/>
      <c r="CI664" s="630"/>
      <c r="CJ664" s="1"/>
      <c r="CK664" s="1"/>
      <c r="CL664" s="1"/>
      <c r="CM664" s="1"/>
      <c r="CN664" s="25"/>
      <c r="CO664" s="113"/>
    </row>
    <row r="665" spans="1:148" s="188" customFormat="1" ht="14.25" customHeight="1" x14ac:dyDescent="0.3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24"/>
      <c r="AW665" s="1"/>
      <c r="AX665" s="631"/>
      <c r="AY665" s="631"/>
      <c r="AZ665" s="631"/>
      <c r="BA665" s="631"/>
      <c r="BB665" s="631"/>
      <c r="BC665" s="631"/>
      <c r="BD665" s="631"/>
      <c r="BE665" s="631"/>
      <c r="BF665" s="631"/>
      <c r="BG665" s="631"/>
      <c r="BH665" s="631"/>
      <c r="BI665" s="631"/>
      <c r="BJ665" s="631"/>
      <c r="BK665" s="631"/>
      <c r="BL665" s="631"/>
      <c r="BM665" s="63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25"/>
      <c r="CO665" s="113"/>
    </row>
    <row r="666" spans="1:148" s="188" customFormat="1" ht="14.25" customHeight="1" x14ac:dyDescent="0.3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24"/>
      <c r="AW666" s="1"/>
      <c r="AX666" s="1"/>
      <c r="AY666" s="1"/>
      <c r="AZ666" s="1"/>
      <c r="BA666" s="1"/>
      <c r="BB666" s="1"/>
      <c r="BC666" s="1"/>
      <c r="BD666" s="1"/>
      <c r="BE666" s="632" t="s">
        <v>805</v>
      </c>
      <c r="BF666" s="632"/>
      <c r="BG666" s="1"/>
      <c r="BH666" s="1"/>
      <c r="BI666" s="1"/>
      <c r="BJ666" s="1"/>
      <c r="BK666" s="1"/>
      <c r="BL666" s="1"/>
      <c r="BM666" s="1"/>
      <c r="BN666" s="1"/>
      <c r="BO666" s="1"/>
      <c r="BP666" s="1"/>
      <c r="BQ666" s="1"/>
      <c r="BR666" s="1"/>
      <c r="BS666" s="1"/>
      <c r="BT666" s="1"/>
      <c r="BU666" s="1"/>
      <c r="BV666" s="1"/>
      <c r="BW666" s="500">
        <v>0</v>
      </c>
      <c r="BX666" s="500"/>
      <c r="BY666" s="500"/>
      <c r="BZ666" s="500"/>
      <c r="CA666" s="500"/>
      <c r="CB666" s="500"/>
      <c r="CC666" s="500"/>
      <c r="CD666" s="500"/>
      <c r="CE666" s="500"/>
      <c r="CF666" s="1"/>
      <c r="CG666" s="1"/>
      <c r="CH666" s="1"/>
      <c r="CI666" s="1"/>
      <c r="CJ666" s="1"/>
      <c r="CK666" s="1"/>
      <c r="CL666" s="1"/>
      <c r="CM666" s="1"/>
      <c r="CN666" s="25"/>
      <c r="CO666" s="113"/>
    </row>
    <row r="667" spans="1:148" s="188" customFormat="1" ht="14.25" customHeight="1" x14ac:dyDescent="0.3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24"/>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93"/>
      <c r="BX667" s="193"/>
      <c r="BY667" s="193"/>
      <c r="BZ667" s="193"/>
      <c r="CA667" s="193"/>
      <c r="CB667" s="193"/>
      <c r="CC667" s="193"/>
      <c r="CD667" s="193"/>
      <c r="CE667" s="193"/>
      <c r="CF667" s="1"/>
      <c r="CG667" s="1"/>
      <c r="CH667" s="1"/>
      <c r="CI667" s="1"/>
      <c r="CJ667" s="1"/>
      <c r="CK667" s="1"/>
      <c r="CL667" s="1"/>
      <c r="CM667" s="1"/>
      <c r="CN667" s="25"/>
      <c r="CO667" s="113"/>
    </row>
    <row r="668" spans="1:148" s="188" customFormat="1" ht="14.25" customHeight="1" x14ac:dyDescent="0.3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24"/>
      <c r="AW668" s="1"/>
      <c r="AX668" s="1"/>
      <c r="AY668" s="1"/>
      <c r="AZ668" s="1"/>
      <c r="BA668" s="1"/>
      <c r="BB668" s="1"/>
      <c r="BC668" s="1"/>
      <c r="BD668" s="1"/>
      <c r="BE668" s="501" t="s">
        <v>806</v>
      </c>
      <c r="BF668" s="501"/>
      <c r="BG668" s="1"/>
      <c r="BH668" s="1"/>
      <c r="BI668" s="1"/>
      <c r="BJ668" s="1"/>
      <c r="BK668" s="1"/>
      <c r="BL668" s="1"/>
      <c r="BM668" s="1"/>
      <c r="BN668" s="1"/>
      <c r="BO668" s="1"/>
      <c r="BP668" s="1"/>
      <c r="BQ668" s="1"/>
      <c r="BR668" s="1"/>
      <c r="BS668" s="1"/>
      <c r="BT668" s="1"/>
      <c r="BU668" s="1"/>
      <c r="BV668" s="1"/>
      <c r="BW668" s="500">
        <v>0</v>
      </c>
      <c r="BX668" s="500"/>
      <c r="BY668" s="500"/>
      <c r="BZ668" s="500"/>
      <c r="CA668" s="500"/>
      <c r="CB668" s="500"/>
      <c r="CC668" s="500"/>
      <c r="CD668" s="500"/>
      <c r="CE668" s="500"/>
      <c r="CF668" s="1"/>
      <c r="CG668" s="1"/>
      <c r="CH668" s="1"/>
      <c r="CI668" s="1"/>
      <c r="CJ668" s="1"/>
      <c r="CK668" s="1"/>
      <c r="CL668" s="1"/>
      <c r="CM668" s="1"/>
      <c r="CN668" s="25"/>
      <c r="CO668" s="113"/>
    </row>
    <row r="669" spans="1:148" s="188" customFormat="1" ht="14.25" customHeight="1" x14ac:dyDescent="0.3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24"/>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93"/>
      <c r="BX669" s="193"/>
      <c r="BY669" s="193"/>
      <c r="BZ669" s="193"/>
      <c r="CA669" s="193"/>
      <c r="CB669" s="193"/>
      <c r="CC669" s="193"/>
      <c r="CD669" s="193"/>
      <c r="CE669" s="193"/>
      <c r="CF669" s="1"/>
      <c r="CG669" s="1"/>
      <c r="CH669" s="1"/>
      <c r="CI669" s="1"/>
      <c r="CJ669" s="1"/>
      <c r="CK669" s="1"/>
      <c r="CL669" s="1"/>
      <c r="CM669" s="1"/>
      <c r="CN669" s="25"/>
      <c r="CO669" s="113"/>
    </row>
    <row r="670" spans="1:148" s="188" customFormat="1" ht="14.25" customHeight="1" x14ac:dyDescent="0.3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24"/>
      <c r="AW670" s="1"/>
      <c r="AX670" s="1"/>
      <c r="AY670" s="1"/>
      <c r="AZ670" s="1"/>
      <c r="BA670" s="1"/>
      <c r="BB670" s="1"/>
      <c r="BC670" s="1"/>
      <c r="BD670" s="1"/>
      <c r="BE670" s="501" t="s">
        <v>807</v>
      </c>
      <c r="BF670" s="501"/>
      <c r="BG670" s="1"/>
      <c r="BH670" s="1"/>
      <c r="BI670" s="1"/>
      <c r="BJ670" s="1"/>
      <c r="BK670" s="1"/>
      <c r="BL670" s="1"/>
      <c r="BM670" s="1"/>
      <c r="BN670" s="1"/>
      <c r="BO670" s="1"/>
      <c r="BP670" s="1"/>
      <c r="BQ670" s="1"/>
      <c r="BR670" s="1"/>
      <c r="BS670" s="1"/>
      <c r="BT670" s="1"/>
      <c r="BU670" s="1"/>
      <c r="BV670" s="1"/>
      <c r="BW670" s="500">
        <v>1</v>
      </c>
      <c r="BX670" s="500"/>
      <c r="BY670" s="500"/>
      <c r="BZ670" s="500"/>
      <c r="CA670" s="500"/>
      <c r="CB670" s="500"/>
      <c r="CC670" s="500"/>
      <c r="CD670" s="500"/>
      <c r="CE670" s="500"/>
      <c r="CF670" s="1"/>
      <c r="CG670" s="1"/>
      <c r="CH670" s="1"/>
      <c r="CI670" s="1"/>
      <c r="CJ670" s="1"/>
      <c r="CK670" s="1"/>
      <c r="CL670" s="1"/>
      <c r="CM670" s="1"/>
      <c r="CN670" s="25"/>
      <c r="CO670" s="113"/>
    </row>
    <row r="671" spans="1:148" s="188" customFormat="1" ht="14.25" customHeight="1" x14ac:dyDescent="0.3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24"/>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93"/>
      <c r="BX671" s="193"/>
      <c r="BY671" s="193"/>
      <c r="BZ671" s="193"/>
      <c r="CA671" s="193"/>
      <c r="CB671" s="193"/>
      <c r="CC671" s="193"/>
      <c r="CD671" s="193"/>
      <c r="CE671" s="193"/>
      <c r="CF671" s="1"/>
      <c r="CG671" s="1"/>
      <c r="CH671" s="1"/>
      <c r="CI671" s="1"/>
      <c r="CJ671" s="1"/>
      <c r="CK671" s="1"/>
      <c r="CL671" s="1"/>
      <c r="CM671" s="1"/>
      <c r="CN671" s="25"/>
      <c r="CO671" s="113"/>
    </row>
    <row r="672" spans="1:148" s="188" customFormat="1" ht="14.25" customHeight="1" x14ac:dyDescent="0.3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24"/>
      <c r="AW672" s="1"/>
      <c r="AX672" s="1"/>
      <c r="AY672" s="1"/>
      <c r="AZ672" s="1"/>
      <c r="BA672" s="1"/>
      <c r="BB672" s="1"/>
      <c r="BC672" s="1"/>
      <c r="BD672" s="1"/>
      <c r="BE672" s="501" t="s">
        <v>808</v>
      </c>
      <c r="BF672" s="501"/>
      <c r="BG672" s="1"/>
      <c r="BH672" s="1"/>
      <c r="BI672" s="1"/>
      <c r="BJ672" s="1"/>
      <c r="BK672" s="1"/>
      <c r="BL672" s="1"/>
      <c r="BM672" s="1"/>
      <c r="BN672" s="1"/>
      <c r="BO672" s="1"/>
      <c r="BP672" s="1"/>
      <c r="BQ672" s="1"/>
      <c r="BR672" s="1"/>
      <c r="BS672" s="1"/>
      <c r="BT672" s="1"/>
      <c r="BU672" s="1"/>
      <c r="BV672" s="1"/>
      <c r="BW672" s="500">
        <v>0</v>
      </c>
      <c r="BX672" s="500"/>
      <c r="BY672" s="500"/>
      <c r="BZ672" s="500"/>
      <c r="CA672" s="500"/>
      <c r="CB672" s="500"/>
      <c r="CC672" s="500"/>
      <c r="CD672" s="500"/>
      <c r="CE672" s="500"/>
      <c r="CF672" s="1"/>
      <c r="CG672" s="1"/>
      <c r="CH672" s="1"/>
      <c r="CI672" s="1"/>
      <c r="CJ672" s="1"/>
      <c r="CK672" s="1"/>
      <c r="CL672" s="1"/>
      <c r="CM672" s="1"/>
      <c r="CN672" s="25"/>
      <c r="CO672" s="113"/>
    </row>
    <row r="673" spans="1:141" s="188" customFormat="1" ht="14.25" customHeight="1" x14ac:dyDescent="0.3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24"/>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93"/>
      <c r="BX673" s="193"/>
      <c r="BY673" s="193"/>
      <c r="BZ673" s="193"/>
      <c r="CA673" s="193"/>
      <c r="CB673" s="193"/>
      <c r="CC673" s="193"/>
      <c r="CD673" s="193"/>
      <c r="CE673" s="193"/>
      <c r="CF673" s="1"/>
      <c r="CG673" s="1"/>
      <c r="CH673" s="1"/>
      <c r="CI673" s="1"/>
      <c r="CJ673" s="1"/>
      <c r="CK673" s="1"/>
      <c r="CL673" s="1"/>
      <c r="CM673" s="1"/>
      <c r="CN673" s="25"/>
      <c r="CO673" s="113"/>
    </row>
    <row r="674" spans="1:141" s="188" customFormat="1" ht="14.25" customHeight="1" x14ac:dyDescent="0.3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24"/>
      <c r="AW674" s="1"/>
      <c r="AX674" s="1"/>
      <c r="AY674" s="1"/>
      <c r="AZ674" s="1"/>
      <c r="BA674" s="1"/>
      <c r="BB674" s="1"/>
      <c r="BC674" s="1"/>
      <c r="BD674" s="1"/>
      <c r="BE674" s="501" t="s">
        <v>632</v>
      </c>
      <c r="BF674" s="501"/>
      <c r="BG674" s="1"/>
      <c r="BH674" s="1"/>
      <c r="BI674" s="1"/>
      <c r="BJ674" s="1"/>
      <c r="BK674" s="1"/>
      <c r="BL674" s="1"/>
      <c r="BM674" s="1"/>
      <c r="BN674" s="1"/>
      <c r="BO674" s="1"/>
      <c r="BP674" s="1"/>
      <c r="BQ674" s="1"/>
      <c r="BR674" s="1"/>
      <c r="BS674" s="1"/>
      <c r="BT674" s="1"/>
      <c r="BU674" s="1"/>
      <c r="BV674" s="1"/>
      <c r="BW674" s="500">
        <v>0</v>
      </c>
      <c r="BX674" s="500"/>
      <c r="BY674" s="500"/>
      <c r="BZ674" s="500"/>
      <c r="CA674" s="500"/>
      <c r="CB674" s="500"/>
      <c r="CC674" s="500"/>
      <c r="CD674" s="500"/>
      <c r="CE674" s="500"/>
      <c r="CF674" s="1"/>
      <c r="CG674" s="1"/>
      <c r="CH674" s="1"/>
      <c r="CI674" s="1"/>
      <c r="CJ674" s="1"/>
      <c r="CK674" s="1"/>
      <c r="CL674" s="1"/>
      <c r="CM674" s="1"/>
      <c r="CN674" s="25"/>
      <c r="CO674" s="113"/>
    </row>
    <row r="675" spans="1:141" s="188" customFormat="1" ht="14.25" customHeight="1" x14ac:dyDescent="0.3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24"/>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25"/>
      <c r="CO675" s="113"/>
    </row>
    <row r="676" spans="1:141" s="188" customFormat="1" ht="14.25" customHeight="1" x14ac:dyDescent="0.3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24"/>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25"/>
      <c r="CO676" s="113"/>
    </row>
    <row r="677" spans="1:141" s="188" customFormat="1" ht="14.25" customHeight="1" x14ac:dyDescent="0.3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26"/>
      <c r="AW677" s="27"/>
      <c r="AX677" s="27"/>
      <c r="AY677" s="2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c r="BX677" s="27"/>
      <c r="BY677" s="27"/>
      <c r="BZ677" s="27"/>
      <c r="CA677" s="27"/>
      <c r="CB677" s="27"/>
      <c r="CC677" s="27"/>
      <c r="CD677" s="27"/>
      <c r="CE677" s="27"/>
      <c r="CF677" s="27"/>
      <c r="CG677" s="27"/>
      <c r="CH677" s="27"/>
      <c r="CI677" s="27"/>
      <c r="CJ677" s="27"/>
      <c r="CK677" s="27"/>
      <c r="CL677" s="27"/>
      <c r="CM677" s="27"/>
      <c r="CN677" s="28"/>
      <c r="CO677" s="113"/>
      <c r="EF677" s="189"/>
      <c r="EG677" s="189"/>
      <c r="EH677" s="189"/>
      <c r="EI677" s="189"/>
      <c r="EJ677" s="189"/>
      <c r="EK677" s="189"/>
    </row>
    <row r="678" spans="1:141" s="188" customFormat="1" ht="14.25" customHeight="1" x14ac:dyDescent="0.35">
      <c r="A678" s="1"/>
      <c r="B678" s="1"/>
      <c r="C678" s="1"/>
      <c r="D678" s="359" t="s">
        <v>614</v>
      </c>
      <c r="E678" s="359"/>
      <c r="F678" s="359"/>
      <c r="G678" s="359"/>
      <c r="H678" s="359"/>
      <c r="I678" s="359"/>
      <c r="J678" s="359"/>
      <c r="K678" s="359"/>
      <c r="L678" s="359"/>
      <c r="M678" s="359"/>
      <c r="N678" s="359"/>
      <c r="O678" s="359"/>
      <c r="P678" s="359"/>
      <c r="Q678" s="359"/>
      <c r="R678" s="359"/>
      <c r="S678" s="359"/>
      <c r="T678" s="359"/>
      <c r="U678" s="359"/>
      <c r="V678" s="359"/>
      <c r="W678" s="359"/>
      <c r="X678" s="359"/>
      <c r="Y678" s="359"/>
      <c r="Z678" s="359"/>
      <c r="AA678" s="359"/>
      <c r="AB678" s="359"/>
      <c r="AC678" s="359"/>
      <c r="AD678" s="359"/>
      <c r="AE678" s="359"/>
      <c r="AF678" s="359"/>
      <c r="AG678" s="359"/>
      <c r="AH678" s="359"/>
      <c r="AI678" s="359"/>
      <c r="AJ678" s="359"/>
      <c r="AK678" s="359"/>
      <c r="AL678" s="359"/>
      <c r="AM678" s="359"/>
      <c r="AN678" s="359"/>
      <c r="AO678" s="359"/>
      <c r="AP678" s="359"/>
      <c r="AQ678" s="359"/>
      <c r="AR678" s="359"/>
      <c r="AS678" s="359"/>
      <c r="AT678" s="359"/>
      <c r="AU678" s="1"/>
      <c r="AV678" s="359" t="s">
        <v>1006</v>
      </c>
      <c r="AW678" s="359"/>
      <c r="AX678" s="359"/>
      <c r="AY678" s="359"/>
      <c r="AZ678" s="359"/>
      <c r="BA678" s="359"/>
      <c r="BB678" s="359"/>
      <c r="BC678" s="359"/>
      <c r="BD678" s="359"/>
      <c r="BE678" s="359"/>
      <c r="BF678" s="359"/>
      <c r="BG678" s="359"/>
      <c r="BH678" s="359"/>
      <c r="BI678" s="359"/>
      <c r="BJ678" s="359"/>
      <c r="BK678" s="359"/>
      <c r="BL678" s="359"/>
      <c r="BM678" s="359"/>
      <c r="BN678" s="359"/>
      <c r="BO678" s="359"/>
      <c r="BP678" s="359"/>
      <c r="BQ678" s="359"/>
      <c r="BR678" s="359"/>
      <c r="BS678" s="359"/>
      <c r="BT678" s="359"/>
      <c r="BU678" s="359"/>
      <c r="BV678" s="359"/>
      <c r="BW678" s="359"/>
      <c r="BX678" s="359"/>
      <c r="BY678" s="359"/>
      <c r="BZ678" s="359"/>
      <c r="CA678" s="359"/>
      <c r="CB678" s="359"/>
      <c r="CC678" s="359"/>
      <c r="CD678" s="359"/>
      <c r="CE678" s="359"/>
      <c r="CF678" s="359"/>
      <c r="CG678" s="359"/>
      <c r="CH678" s="359"/>
      <c r="CI678" s="359"/>
      <c r="CJ678" s="359"/>
      <c r="CK678" s="359"/>
      <c r="CL678" s="359"/>
      <c r="CM678" s="1"/>
      <c r="CN678" s="1"/>
      <c r="CO678" s="113"/>
      <c r="EF678" s="189"/>
      <c r="EG678" s="189"/>
      <c r="EH678" s="189"/>
      <c r="EI678" s="189"/>
      <c r="EJ678" s="189"/>
      <c r="EK678" s="189"/>
    </row>
    <row r="679" spans="1:141" s="188" customFormat="1" ht="14.25" customHeight="1" x14ac:dyDescent="0.3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13"/>
      <c r="EF679" s="189"/>
      <c r="EG679" s="189"/>
      <c r="EH679" s="189"/>
      <c r="EI679" s="189"/>
      <c r="EJ679" s="189"/>
      <c r="EK679" s="189"/>
    </row>
    <row r="680" spans="1:141" s="188" customFormat="1" ht="14.25" customHeight="1" x14ac:dyDescent="0.35">
      <c r="A680" s="1"/>
      <c r="B680" s="1"/>
      <c r="C680" s="1"/>
      <c r="D680" s="499" t="s">
        <v>855</v>
      </c>
      <c r="E680" s="499"/>
      <c r="F680" s="499"/>
      <c r="G680" s="499"/>
      <c r="H680" s="499"/>
      <c r="I680" s="499"/>
      <c r="J680" s="499"/>
      <c r="K680" s="499"/>
      <c r="L680" s="499"/>
      <c r="M680" s="499"/>
      <c r="N680" s="499"/>
      <c r="O680" s="499"/>
      <c r="P680" s="499"/>
      <c r="Q680" s="499"/>
      <c r="R680" s="499"/>
      <c r="S680" s="499"/>
      <c r="T680" s="499"/>
      <c r="U680" s="499"/>
      <c r="V680" s="499"/>
      <c r="W680" s="499"/>
      <c r="X680" s="499"/>
      <c r="Y680" s="499"/>
      <c r="Z680" s="499"/>
      <c r="AA680" s="499"/>
      <c r="AB680" s="499"/>
      <c r="AC680" s="499"/>
      <c r="AD680" s="499"/>
      <c r="AE680" s="499"/>
      <c r="AF680" s="499"/>
      <c r="AG680" s="499"/>
      <c r="AH680" s="499"/>
      <c r="AI680" s="499"/>
      <c r="AJ680" s="499"/>
      <c r="AK680" s="499"/>
      <c r="AL680" s="499"/>
      <c r="AM680" s="499"/>
      <c r="AN680" s="499"/>
      <c r="AO680" s="499"/>
      <c r="AP680" s="499"/>
      <c r="AQ680" s="499"/>
      <c r="AR680" s="499"/>
      <c r="AS680" s="499"/>
      <c r="AT680" s="499"/>
      <c r="AU680" s="1"/>
      <c r="AV680" s="219" t="s">
        <v>856</v>
      </c>
      <c r="AW680" s="219"/>
      <c r="AX680" s="219"/>
      <c r="AY680" s="219"/>
      <c r="AZ680" s="219"/>
      <c r="BA680" s="219"/>
      <c r="BB680" s="219"/>
      <c r="BC680" s="219"/>
      <c r="BD680" s="219"/>
      <c r="BE680" s="219"/>
      <c r="BF680" s="219"/>
      <c r="BG680" s="219"/>
      <c r="BH680" s="219"/>
      <c r="BI680" s="219"/>
      <c r="BJ680" s="219"/>
      <c r="BK680" s="219"/>
      <c r="BL680" s="219"/>
      <c r="BM680" s="219"/>
      <c r="BN680" s="219"/>
      <c r="BO680" s="219"/>
      <c r="BP680" s="219"/>
      <c r="BQ680" s="219"/>
      <c r="BR680" s="219"/>
      <c r="BS680" s="219"/>
      <c r="BT680" s="219"/>
      <c r="BU680" s="219"/>
      <c r="BV680" s="219"/>
      <c r="BW680" s="219"/>
      <c r="BX680" s="219"/>
      <c r="BY680" s="219"/>
      <c r="BZ680" s="219"/>
      <c r="CA680" s="219"/>
      <c r="CB680" s="219"/>
      <c r="CC680" s="219"/>
      <c r="CD680" s="219"/>
      <c r="CE680" s="219"/>
      <c r="CF680" s="219"/>
      <c r="CG680" s="219"/>
      <c r="CH680" s="219"/>
      <c r="CI680" s="219"/>
      <c r="CJ680" s="219"/>
      <c r="CK680" s="219"/>
      <c r="CL680" s="219"/>
      <c r="CM680" s="219"/>
      <c r="CN680" s="219"/>
      <c r="CO680" s="113"/>
      <c r="EF680" s="189"/>
      <c r="EG680" s="189"/>
      <c r="EH680" s="189"/>
      <c r="EI680" s="189"/>
      <c r="EJ680" s="189"/>
      <c r="EK680" s="189"/>
    </row>
    <row r="681" spans="1:141" s="188" customFormat="1" ht="14.25" customHeight="1" x14ac:dyDescent="0.35">
      <c r="A681" s="1"/>
      <c r="B681" s="1"/>
      <c r="C681" s="1"/>
      <c r="D681" s="499"/>
      <c r="E681" s="499"/>
      <c r="F681" s="499"/>
      <c r="G681" s="499"/>
      <c r="H681" s="499"/>
      <c r="I681" s="499"/>
      <c r="J681" s="499"/>
      <c r="K681" s="499"/>
      <c r="L681" s="499"/>
      <c r="M681" s="499"/>
      <c r="N681" s="499"/>
      <c r="O681" s="499"/>
      <c r="P681" s="499"/>
      <c r="Q681" s="499"/>
      <c r="R681" s="499"/>
      <c r="S681" s="499"/>
      <c r="T681" s="499"/>
      <c r="U681" s="499"/>
      <c r="V681" s="499"/>
      <c r="W681" s="499"/>
      <c r="X681" s="499"/>
      <c r="Y681" s="499"/>
      <c r="Z681" s="499"/>
      <c r="AA681" s="499"/>
      <c r="AB681" s="499"/>
      <c r="AC681" s="499"/>
      <c r="AD681" s="499"/>
      <c r="AE681" s="499"/>
      <c r="AF681" s="499"/>
      <c r="AG681" s="499"/>
      <c r="AH681" s="499"/>
      <c r="AI681" s="499"/>
      <c r="AJ681" s="499"/>
      <c r="AK681" s="499"/>
      <c r="AL681" s="499"/>
      <c r="AM681" s="499"/>
      <c r="AN681" s="499"/>
      <c r="AO681" s="499"/>
      <c r="AP681" s="499"/>
      <c r="AQ681" s="499"/>
      <c r="AR681" s="499"/>
      <c r="AS681" s="499"/>
      <c r="AT681" s="499"/>
      <c r="AU681" s="1"/>
      <c r="AV681" s="220"/>
      <c r="AW681" s="220"/>
      <c r="AX681" s="220"/>
      <c r="AY681" s="220"/>
      <c r="AZ681" s="220"/>
      <c r="BA681" s="220"/>
      <c r="BB681" s="220"/>
      <c r="BC681" s="220"/>
      <c r="BD681" s="220"/>
      <c r="BE681" s="220"/>
      <c r="BF681" s="220"/>
      <c r="BG681" s="220"/>
      <c r="BH681" s="220"/>
      <c r="BI681" s="220"/>
      <c r="BJ681" s="220"/>
      <c r="BK681" s="220"/>
      <c r="BL681" s="220"/>
      <c r="BM681" s="220"/>
      <c r="BN681" s="220"/>
      <c r="BO681" s="220"/>
      <c r="BP681" s="220"/>
      <c r="BQ681" s="220"/>
      <c r="BR681" s="220"/>
      <c r="BS681" s="220"/>
      <c r="BT681" s="220"/>
      <c r="BU681" s="220"/>
      <c r="BV681" s="220"/>
      <c r="BW681" s="220"/>
      <c r="BX681" s="220"/>
      <c r="BY681" s="220"/>
      <c r="BZ681" s="220"/>
      <c r="CA681" s="220"/>
      <c r="CB681" s="220"/>
      <c r="CC681" s="220"/>
      <c r="CD681" s="220"/>
      <c r="CE681" s="220"/>
      <c r="CF681" s="220"/>
      <c r="CG681" s="220"/>
      <c r="CH681" s="220"/>
      <c r="CI681" s="220"/>
      <c r="CJ681" s="220"/>
      <c r="CK681" s="220"/>
      <c r="CL681" s="220"/>
      <c r="CM681" s="220"/>
      <c r="CN681" s="220"/>
      <c r="CO681" s="113"/>
      <c r="EF681" s="189"/>
      <c r="EG681" s="189"/>
      <c r="EH681" s="189" t="s">
        <v>395</v>
      </c>
      <c r="EI681" s="190" t="s">
        <v>697</v>
      </c>
      <c r="EJ681" s="190" t="s">
        <v>394</v>
      </c>
      <c r="EK681" s="189"/>
    </row>
    <row r="682" spans="1:141" s="188" customFormat="1" ht="14.25" customHeight="1" x14ac:dyDescent="0.3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21"/>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c r="BZ682" s="22"/>
      <c r="CA682" s="22"/>
      <c r="CB682" s="22"/>
      <c r="CC682" s="22"/>
      <c r="CD682" s="22"/>
      <c r="CE682" s="22"/>
      <c r="CF682" s="22"/>
      <c r="CG682" s="22"/>
      <c r="CH682" s="22"/>
      <c r="CI682" s="22"/>
      <c r="CJ682" s="22"/>
      <c r="CK682" s="22"/>
      <c r="CL682" s="22"/>
      <c r="CM682" s="22"/>
      <c r="CN682" s="23"/>
      <c r="CO682" s="113"/>
      <c r="EF682" s="189"/>
      <c r="EG682" s="189"/>
      <c r="EH682" s="189" t="s">
        <v>390</v>
      </c>
      <c r="EI682" s="141">
        <v>50.71</v>
      </c>
      <c r="EJ682" s="141">
        <v>54.29</v>
      </c>
      <c r="EK682" s="189"/>
    </row>
    <row r="683" spans="1:141" s="188" customFormat="1" ht="14.25" customHeight="1" x14ac:dyDescent="0.3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24"/>
      <c r="AW683" s="1"/>
      <c r="AX683" s="1"/>
      <c r="AY683" s="1"/>
      <c r="AZ683" s="1"/>
      <c r="BA683" s="1"/>
      <c r="BB683" s="1"/>
      <c r="BC683" s="1"/>
      <c r="BD683" s="1"/>
      <c r="BE683" s="1"/>
      <c r="BF683" s="1"/>
      <c r="BG683" s="1"/>
      <c r="BH683" s="1"/>
      <c r="BI683" s="1"/>
      <c r="BJ683" s="1"/>
      <c r="BK683" s="1"/>
      <c r="BL683" s="1"/>
      <c r="BM683" s="194"/>
      <c r="BN683" s="194"/>
      <c r="BO683" s="194"/>
      <c r="BP683" s="194"/>
      <c r="BQ683" s="194"/>
      <c r="BR683" s="194"/>
      <c r="BS683" s="194"/>
      <c r="BT683" s="194"/>
      <c r="BU683" s="194"/>
      <c r="BV683" s="1"/>
      <c r="BW683" s="508" t="s">
        <v>401</v>
      </c>
      <c r="BX683" s="508"/>
      <c r="BY683" s="508"/>
      <c r="BZ683" s="508"/>
      <c r="CA683" s="508"/>
      <c r="CB683" s="508"/>
      <c r="CC683" s="508"/>
      <c r="CD683" s="508"/>
      <c r="CE683" s="508"/>
      <c r="CF683" s="508"/>
      <c r="CG683" s="508"/>
      <c r="CH683" s="194"/>
      <c r="CI683" s="194"/>
      <c r="CJ683" s="194"/>
      <c r="CK683" s="194"/>
      <c r="CL683" s="194"/>
      <c r="CM683" s="1"/>
      <c r="CN683" s="25"/>
      <c r="CO683" s="113"/>
      <c r="EF683" s="189"/>
      <c r="EG683" s="189"/>
      <c r="EH683" s="189" t="s">
        <v>391</v>
      </c>
      <c r="EI683" s="141">
        <v>53.18</v>
      </c>
      <c r="EJ683" s="141">
        <v>51.57</v>
      </c>
      <c r="EK683" s="189"/>
    </row>
    <row r="684" spans="1:141" s="188" customFormat="1" ht="14.25" customHeight="1" x14ac:dyDescent="0.3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24"/>
      <c r="AW684" s="1"/>
      <c r="AX684" s="1"/>
      <c r="AY684" s="1"/>
      <c r="AZ684" s="1"/>
      <c r="BA684" s="1"/>
      <c r="BB684" s="1"/>
      <c r="BC684" s="1"/>
      <c r="BD684" s="1"/>
      <c r="BE684" s="1"/>
      <c r="BF684" s="1"/>
      <c r="BG684" s="1"/>
      <c r="BH684" s="1"/>
      <c r="BI684" s="1"/>
      <c r="BJ684" s="1"/>
      <c r="BK684" s="1"/>
      <c r="BL684" s="1"/>
      <c r="BM684" s="194"/>
      <c r="BN684" s="194"/>
      <c r="BO684" s="194"/>
      <c r="BP684" s="194"/>
      <c r="BQ684" s="194"/>
      <c r="BR684" s="194"/>
      <c r="BS684" s="194"/>
      <c r="BT684" s="194"/>
      <c r="BU684" s="194"/>
      <c r="BV684" s="1"/>
      <c r="BW684" s="508"/>
      <c r="BX684" s="508"/>
      <c r="BY684" s="508"/>
      <c r="BZ684" s="508"/>
      <c r="CA684" s="508"/>
      <c r="CB684" s="508"/>
      <c r="CC684" s="508"/>
      <c r="CD684" s="508"/>
      <c r="CE684" s="508"/>
      <c r="CF684" s="508"/>
      <c r="CG684" s="508"/>
      <c r="CH684" s="194"/>
      <c r="CI684" s="194"/>
      <c r="CJ684" s="194"/>
      <c r="CK684" s="194"/>
      <c r="CL684" s="194"/>
      <c r="CM684" s="1"/>
      <c r="CN684" s="25"/>
      <c r="CO684" s="113"/>
      <c r="EF684" s="189"/>
      <c r="EG684" s="189"/>
      <c r="EH684" s="189" t="s">
        <v>392</v>
      </c>
      <c r="EI684" s="141">
        <v>44.2</v>
      </c>
      <c r="EJ684" s="141">
        <v>51.4</v>
      </c>
      <c r="EK684" s="189"/>
    </row>
    <row r="685" spans="1:141" s="188" customFormat="1" ht="14.25" customHeight="1" x14ac:dyDescent="0.3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24"/>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25"/>
      <c r="CO685" s="113"/>
      <c r="EF685" s="189"/>
      <c r="EG685" s="189"/>
      <c r="EH685" s="189" t="s">
        <v>393</v>
      </c>
      <c r="EI685" s="141">
        <v>47.69</v>
      </c>
      <c r="EJ685" s="141">
        <v>52.49</v>
      </c>
      <c r="EK685" s="189"/>
    </row>
    <row r="686" spans="1:141" s="188" customFormat="1" ht="14.25" customHeight="1" x14ac:dyDescent="0.3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24"/>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95"/>
      <c r="CH686" s="195"/>
      <c r="CI686" s="195"/>
      <c r="CJ686" s="195"/>
      <c r="CK686" s="195"/>
      <c r="CL686" s="195"/>
      <c r="CM686" s="1"/>
      <c r="CN686" s="25"/>
      <c r="CO686" s="113"/>
      <c r="EF686" s="189"/>
      <c r="EG686" s="189"/>
      <c r="EH686" s="189" t="s">
        <v>396</v>
      </c>
      <c r="EI686" s="141">
        <v>49.56</v>
      </c>
      <c r="EJ686" s="141">
        <v>50.75</v>
      </c>
      <c r="EK686" s="189"/>
    </row>
    <row r="687" spans="1:141" s="188" customFormat="1" ht="14.25" customHeight="1" x14ac:dyDescent="0.4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24"/>
      <c r="AW687" s="1"/>
      <c r="AX687" s="1"/>
      <c r="AY687" s="1"/>
      <c r="AZ687" s="503" t="s">
        <v>397</v>
      </c>
      <c r="BA687" s="503"/>
      <c r="BB687" s="503"/>
      <c r="BC687" s="503"/>
      <c r="BD687" s="503"/>
      <c r="BE687" s="503"/>
      <c r="BF687" s="503"/>
      <c r="BG687" s="503"/>
      <c r="BH687" s="503"/>
      <c r="BI687" s="503"/>
      <c r="BJ687" s="503"/>
      <c r="BK687" s="503"/>
      <c r="BL687" s="503"/>
      <c r="BM687" s="503"/>
      <c r="BN687" s="503"/>
      <c r="BO687" s="503"/>
      <c r="BP687" s="503"/>
      <c r="BQ687" s="503"/>
      <c r="BR687" s="195"/>
      <c r="BS687" s="195"/>
      <c r="BT687" s="195"/>
      <c r="BU687" s="1"/>
      <c r="BV687" s="195"/>
      <c r="BW687" s="506">
        <v>45</v>
      </c>
      <c r="BX687" s="506"/>
      <c r="BY687" s="506"/>
      <c r="BZ687" s="506"/>
      <c r="CA687" s="506"/>
      <c r="CB687" s="506"/>
      <c r="CC687" s="506"/>
      <c r="CD687" s="506"/>
      <c r="CE687" s="506"/>
      <c r="CF687" s="506"/>
      <c r="CG687" s="506"/>
      <c r="CH687" s="196"/>
      <c r="CI687" s="196"/>
      <c r="CJ687" s="196"/>
      <c r="CK687" s="196"/>
      <c r="CL687" s="196"/>
      <c r="CM687" s="1"/>
      <c r="CN687" s="25"/>
      <c r="CO687" s="113"/>
      <c r="EF687" s="189"/>
      <c r="EG687" s="189"/>
      <c r="EH687" s="189"/>
      <c r="EI687" s="189"/>
      <c r="EJ687" s="189"/>
      <c r="EK687" s="189"/>
    </row>
    <row r="688" spans="1:141" s="188" customFormat="1" ht="14.25" customHeight="1" x14ac:dyDescent="0.4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24"/>
      <c r="AW688" s="1"/>
      <c r="AX688" s="1"/>
      <c r="AY688" s="1"/>
      <c r="AZ688" s="197"/>
      <c r="BA688" s="197"/>
      <c r="BB688" s="197"/>
      <c r="BC688" s="197"/>
      <c r="BD688" s="197"/>
      <c r="BE688" s="197"/>
      <c r="BF688" s="197"/>
      <c r="BG688" s="197"/>
      <c r="BH688" s="197"/>
      <c r="BI688" s="197"/>
      <c r="BJ688" s="197"/>
      <c r="BK688" s="197"/>
      <c r="BL688" s="1"/>
      <c r="BM688" s="1"/>
      <c r="BN688" s="196"/>
      <c r="BO688" s="196"/>
      <c r="BP688" s="196"/>
      <c r="BQ688" s="196"/>
      <c r="BR688" s="196"/>
      <c r="BS688" s="196"/>
      <c r="BT688" s="196"/>
      <c r="BU688" s="196"/>
      <c r="BV688" s="196"/>
      <c r="BW688" s="196"/>
      <c r="BX688" s="196"/>
      <c r="BY688" s="196"/>
      <c r="BZ688" s="196"/>
      <c r="CA688" s="196"/>
      <c r="CB688" s="196"/>
      <c r="CC688" s="196"/>
      <c r="CD688" s="196"/>
      <c r="CE688" s="196"/>
      <c r="CF688" s="196"/>
      <c r="CG688" s="196"/>
      <c r="CH688" s="198"/>
      <c r="CI688" s="198"/>
      <c r="CJ688" s="198"/>
      <c r="CK688" s="198"/>
      <c r="CL688" s="198"/>
      <c r="CM688" s="1"/>
      <c r="CN688" s="25"/>
      <c r="CO688" s="113"/>
      <c r="EF688" s="189"/>
      <c r="EG688" s="189"/>
      <c r="EH688" s="189"/>
      <c r="EI688" s="189"/>
      <c r="EJ688" s="189"/>
      <c r="EK688" s="189"/>
    </row>
    <row r="689" spans="1:141" s="188" customFormat="1" ht="14.25" customHeight="1" x14ac:dyDescent="0.4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24"/>
      <c r="AW689" s="1"/>
      <c r="AX689" s="1"/>
      <c r="AY689" s="1"/>
      <c r="AZ689" s="504" t="s">
        <v>398</v>
      </c>
      <c r="BA689" s="504"/>
      <c r="BB689" s="504"/>
      <c r="BC689" s="504"/>
      <c r="BD689" s="504"/>
      <c r="BE689" s="504"/>
      <c r="BF689" s="504"/>
      <c r="BG689" s="504"/>
      <c r="BH689" s="504"/>
      <c r="BI689" s="504"/>
      <c r="BJ689" s="504"/>
      <c r="BK689" s="504"/>
      <c r="BL689" s="504"/>
      <c r="BM689" s="504"/>
      <c r="BN689" s="504"/>
      <c r="BO689" s="504"/>
      <c r="BP689" s="504"/>
      <c r="BQ689" s="504"/>
      <c r="BR689" s="198"/>
      <c r="BS689" s="198"/>
      <c r="BT689" s="198"/>
      <c r="BU689" s="198"/>
      <c r="BV689" s="198"/>
      <c r="BW689" s="505">
        <v>1</v>
      </c>
      <c r="BX689" s="505"/>
      <c r="BY689" s="505"/>
      <c r="BZ689" s="505"/>
      <c r="CA689" s="505"/>
      <c r="CB689" s="505"/>
      <c r="CC689" s="505"/>
      <c r="CD689" s="505"/>
      <c r="CE689" s="505"/>
      <c r="CF689" s="505"/>
      <c r="CG689" s="505"/>
      <c r="CH689" s="196"/>
      <c r="CI689" s="196"/>
      <c r="CJ689" s="196"/>
      <c r="CK689" s="196"/>
      <c r="CL689" s="196"/>
      <c r="CM689" s="1"/>
      <c r="CN689" s="25"/>
      <c r="CO689" s="113"/>
      <c r="EF689" s="189"/>
      <c r="EG689" s="189"/>
      <c r="EH689" s="189"/>
      <c r="EI689" s="189"/>
      <c r="EJ689" s="189"/>
      <c r="EK689" s="189"/>
    </row>
    <row r="690" spans="1:141" s="188" customFormat="1" ht="14.25" customHeight="1" x14ac:dyDescent="0.4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24"/>
      <c r="AW690" s="1"/>
      <c r="AX690" s="1"/>
      <c r="AY690" s="1"/>
      <c r="AZ690" s="197"/>
      <c r="BA690" s="197"/>
      <c r="BB690" s="197"/>
      <c r="BC690" s="197"/>
      <c r="BD690" s="197"/>
      <c r="BE690" s="197"/>
      <c r="BF690" s="197"/>
      <c r="BG690" s="197"/>
      <c r="BH690" s="197"/>
      <c r="BI690" s="197"/>
      <c r="BJ690" s="197"/>
      <c r="BK690" s="197"/>
      <c r="BL690" s="1"/>
      <c r="BM690" s="1"/>
      <c r="BN690" s="196"/>
      <c r="BO690" s="196"/>
      <c r="BP690" s="196"/>
      <c r="BQ690" s="196"/>
      <c r="BR690" s="196"/>
      <c r="BS690" s="196"/>
      <c r="BT690" s="196"/>
      <c r="BU690" s="196"/>
      <c r="BV690" s="196"/>
      <c r="BW690" s="196"/>
      <c r="BX690" s="196"/>
      <c r="BY690" s="196"/>
      <c r="BZ690" s="196"/>
      <c r="CA690" s="196"/>
      <c r="CB690" s="196"/>
      <c r="CC690" s="196"/>
      <c r="CD690" s="196"/>
      <c r="CE690" s="196"/>
      <c r="CF690" s="196"/>
      <c r="CG690" s="196"/>
      <c r="CH690" s="199"/>
      <c r="CI690" s="199"/>
      <c r="CJ690" s="199"/>
      <c r="CK690" s="199"/>
      <c r="CL690" s="199"/>
      <c r="CM690" s="1"/>
      <c r="CN690" s="25"/>
      <c r="CO690" s="113"/>
      <c r="EF690" s="189"/>
      <c r="EG690" s="189"/>
      <c r="EH690" s="189"/>
      <c r="EI690" s="189"/>
      <c r="EJ690" s="189"/>
      <c r="EK690" s="189"/>
    </row>
    <row r="691" spans="1:141" s="188" customFormat="1" ht="14.25" customHeight="1" x14ac:dyDescent="0.4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24"/>
      <c r="AW691" s="1"/>
      <c r="AX691" s="1"/>
      <c r="AY691" s="1"/>
      <c r="AZ691" s="507" t="s">
        <v>399</v>
      </c>
      <c r="BA691" s="507"/>
      <c r="BB691" s="507"/>
      <c r="BC691" s="507"/>
      <c r="BD691" s="507"/>
      <c r="BE691" s="507"/>
      <c r="BF691" s="507"/>
      <c r="BG691" s="507"/>
      <c r="BH691" s="507"/>
      <c r="BI691" s="507"/>
      <c r="BJ691" s="507"/>
      <c r="BK691" s="507"/>
      <c r="BL691" s="507"/>
      <c r="BM691" s="507"/>
      <c r="BN691" s="507"/>
      <c r="BO691" s="507"/>
      <c r="BP691" s="507"/>
      <c r="BQ691" s="507"/>
      <c r="BR691" s="199"/>
      <c r="BS691" s="199"/>
      <c r="BT691" s="199"/>
      <c r="BU691" s="199"/>
      <c r="BV691" s="199"/>
      <c r="BW691" s="502">
        <v>1</v>
      </c>
      <c r="BX691" s="502"/>
      <c r="BY691" s="502"/>
      <c r="BZ691" s="502"/>
      <c r="CA691" s="502"/>
      <c r="CB691" s="502"/>
      <c r="CC691" s="502"/>
      <c r="CD691" s="502"/>
      <c r="CE691" s="502"/>
      <c r="CF691" s="502"/>
      <c r="CG691" s="502"/>
      <c r="CH691" s="196"/>
      <c r="CI691" s="196"/>
      <c r="CJ691" s="196"/>
      <c r="CK691" s="196"/>
      <c r="CL691" s="196"/>
      <c r="CM691" s="1"/>
      <c r="CN691" s="25"/>
      <c r="CO691" s="113"/>
      <c r="EF691" s="189"/>
      <c r="EG691" s="189"/>
      <c r="EH691" s="189"/>
      <c r="EI691" s="189"/>
      <c r="EJ691" s="189"/>
      <c r="EK691" s="189"/>
    </row>
    <row r="692" spans="1:141" s="188" customFormat="1" ht="14.25" customHeight="1" x14ac:dyDescent="0.4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24"/>
      <c r="AW692" s="1"/>
      <c r="AX692" s="1"/>
      <c r="AY692" s="1"/>
      <c r="AZ692" s="197"/>
      <c r="BA692" s="197"/>
      <c r="BB692" s="197"/>
      <c r="BC692" s="197"/>
      <c r="BD692" s="197"/>
      <c r="BE692" s="197"/>
      <c r="BF692" s="197"/>
      <c r="BG692" s="197"/>
      <c r="BH692" s="197"/>
      <c r="BI692" s="197"/>
      <c r="BJ692" s="197"/>
      <c r="BK692" s="197"/>
      <c r="BL692" s="1"/>
      <c r="BM692" s="1"/>
      <c r="BN692" s="196"/>
      <c r="BO692" s="196"/>
      <c r="BP692" s="196"/>
      <c r="BQ692" s="196"/>
      <c r="BR692" s="196"/>
      <c r="BS692" s="196"/>
      <c r="BT692" s="196"/>
      <c r="BU692" s="196"/>
      <c r="BV692" s="196"/>
      <c r="BW692" s="196"/>
      <c r="BX692" s="196"/>
      <c r="BY692" s="196"/>
      <c r="BZ692" s="196"/>
      <c r="CA692" s="196"/>
      <c r="CB692" s="196"/>
      <c r="CC692" s="196"/>
      <c r="CD692" s="196"/>
      <c r="CE692" s="196"/>
      <c r="CF692" s="196"/>
      <c r="CG692" s="196"/>
      <c r="CH692" s="200"/>
      <c r="CI692" s="200"/>
      <c r="CJ692" s="200"/>
      <c r="CK692" s="200"/>
      <c r="CL692" s="200"/>
      <c r="CM692" s="1"/>
      <c r="CN692" s="25"/>
      <c r="CO692" s="113"/>
    </row>
    <row r="693" spans="1:141" s="188" customFormat="1" ht="14.25" customHeight="1" x14ac:dyDescent="0.3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24"/>
      <c r="AW693" s="1"/>
      <c r="AX693" s="1"/>
      <c r="AY693" s="197"/>
      <c r="AZ693" s="360" t="s">
        <v>400</v>
      </c>
      <c r="BA693" s="360"/>
      <c r="BB693" s="360"/>
      <c r="BC693" s="360"/>
      <c r="BD693" s="360"/>
      <c r="BE693" s="360"/>
      <c r="BF693" s="360"/>
      <c r="BG693" s="360"/>
      <c r="BH693" s="360"/>
      <c r="BI693" s="360"/>
      <c r="BJ693" s="360"/>
      <c r="BK693" s="360"/>
      <c r="BL693" s="360"/>
      <c r="BM693" s="360"/>
      <c r="BN693" s="360"/>
      <c r="BO693" s="360"/>
      <c r="BP693" s="360"/>
      <c r="BQ693" s="360"/>
      <c r="BR693" s="200"/>
      <c r="BS693" s="200"/>
      <c r="BT693" s="200"/>
      <c r="BU693" s="200"/>
      <c r="BV693" s="200"/>
      <c r="BW693" s="361">
        <v>0</v>
      </c>
      <c r="BX693" s="361"/>
      <c r="BY693" s="361"/>
      <c r="BZ693" s="361"/>
      <c r="CA693" s="361"/>
      <c r="CB693" s="361"/>
      <c r="CC693" s="361"/>
      <c r="CD693" s="361"/>
      <c r="CE693" s="361"/>
      <c r="CF693" s="361"/>
      <c r="CG693" s="361"/>
      <c r="CH693" s="201"/>
      <c r="CI693" s="201"/>
      <c r="CJ693" s="201"/>
      <c r="CK693" s="201"/>
      <c r="CL693" s="201"/>
      <c r="CM693" s="1"/>
      <c r="CN693" s="25"/>
      <c r="CO693" s="113"/>
    </row>
    <row r="694" spans="1:141" s="188" customFormat="1" ht="14.25" customHeight="1" x14ac:dyDescent="0.4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24"/>
      <c r="AW694" s="1"/>
      <c r="AX694" s="1"/>
      <c r="AY694" s="202"/>
      <c r="AZ694" s="202"/>
      <c r="BA694" s="202"/>
      <c r="BB694" s="202"/>
      <c r="BC694" s="202"/>
      <c r="BD694" s="202"/>
      <c r="BE694" s="202"/>
      <c r="BF694" s="202"/>
      <c r="BG694" s="202"/>
      <c r="BH694" s="202"/>
      <c r="BI694" s="202"/>
      <c r="BJ694" s="202"/>
      <c r="BK694" s="203"/>
      <c r="BL694" s="203"/>
      <c r="BM694" s="204"/>
      <c r="BN694" s="204"/>
      <c r="BO694" s="204"/>
      <c r="BP694" s="204"/>
      <c r="BQ694" s="204"/>
      <c r="BR694" s="204"/>
      <c r="BS694" s="204"/>
      <c r="BT694" s="204"/>
      <c r="BU694" s="204"/>
      <c r="BV694" s="204"/>
      <c r="BW694" s="204"/>
      <c r="BX694" s="205"/>
      <c r="BY694" s="205"/>
      <c r="BZ694" s="205"/>
      <c r="CA694" s="205"/>
      <c r="CB694" s="204"/>
      <c r="CC694" s="204"/>
      <c r="CD694" s="204"/>
      <c r="CE694" s="204"/>
      <c r="CF694" s="204"/>
      <c r="CG694" s="204"/>
      <c r="CH694" s="204"/>
      <c r="CI694" s="204"/>
      <c r="CJ694" s="204"/>
      <c r="CK694" s="204"/>
      <c r="CL694" s="204"/>
      <c r="CM694" s="1"/>
      <c r="CN694" s="25"/>
      <c r="CO694" s="113"/>
    </row>
    <row r="695" spans="1:141" s="188" customFormat="1" ht="14.25" customHeight="1" x14ac:dyDescent="0.3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24"/>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25"/>
      <c r="CO695" s="113"/>
    </row>
    <row r="696" spans="1:141" s="188" customFormat="1" ht="14.25" customHeight="1" x14ac:dyDescent="0.3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26"/>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c r="BX696" s="27"/>
      <c r="BY696" s="27"/>
      <c r="BZ696" s="27"/>
      <c r="CA696" s="27"/>
      <c r="CB696" s="27"/>
      <c r="CC696" s="27"/>
      <c r="CD696" s="27"/>
      <c r="CE696" s="27"/>
      <c r="CF696" s="27"/>
      <c r="CG696" s="27"/>
      <c r="CH696" s="27"/>
      <c r="CI696" s="27"/>
      <c r="CJ696" s="27"/>
      <c r="CK696" s="27"/>
      <c r="CL696" s="27"/>
      <c r="CM696" s="27"/>
      <c r="CN696" s="28"/>
      <c r="CO696" s="113"/>
    </row>
    <row r="697" spans="1:141" s="188" customFormat="1" ht="14.25" customHeight="1" x14ac:dyDescent="0.35">
      <c r="A697" s="1"/>
      <c r="B697" s="1"/>
      <c r="C697" s="1"/>
      <c r="D697" s="359" t="s">
        <v>857</v>
      </c>
      <c r="E697" s="359"/>
      <c r="F697" s="359"/>
      <c r="G697" s="359"/>
      <c r="H697" s="359"/>
      <c r="I697" s="359"/>
      <c r="J697" s="359"/>
      <c r="K697" s="359"/>
      <c r="L697" s="359"/>
      <c r="M697" s="359"/>
      <c r="N697" s="359"/>
      <c r="O697" s="359"/>
      <c r="P697" s="359"/>
      <c r="Q697" s="359"/>
      <c r="R697" s="359"/>
      <c r="S697" s="359"/>
      <c r="T697" s="359"/>
      <c r="U697" s="359"/>
      <c r="V697" s="359"/>
      <c r="W697" s="359"/>
      <c r="X697" s="359"/>
      <c r="Y697" s="359"/>
      <c r="Z697" s="359"/>
      <c r="AA697" s="359"/>
      <c r="AB697" s="359"/>
      <c r="AC697" s="359"/>
      <c r="AD697" s="359"/>
      <c r="AE697" s="359"/>
      <c r="AF697" s="359"/>
      <c r="AG697" s="359"/>
      <c r="AH697" s="359"/>
      <c r="AI697" s="359"/>
      <c r="AJ697" s="359"/>
      <c r="AK697" s="359"/>
      <c r="AL697" s="359"/>
      <c r="AM697" s="359"/>
      <c r="AN697" s="359"/>
      <c r="AO697" s="359"/>
      <c r="AP697" s="359"/>
      <c r="AQ697" s="359"/>
      <c r="AR697" s="359"/>
      <c r="AS697" s="359"/>
      <c r="AT697" s="359"/>
      <c r="AU697" s="1"/>
      <c r="AV697" s="359" t="s">
        <v>857</v>
      </c>
      <c r="AW697" s="359"/>
      <c r="AX697" s="359"/>
      <c r="AY697" s="359"/>
      <c r="AZ697" s="359"/>
      <c r="BA697" s="359"/>
      <c r="BB697" s="359"/>
      <c r="BC697" s="359"/>
      <c r="BD697" s="359"/>
      <c r="BE697" s="359"/>
      <c r="BF697" s="359"/>
      <c r="BG697" s="359"/>
      <c r="BH697" s="359"/>
      <c r="BI697" s="359"/>
      <c r="BJ697" s="359"/>
      <c r="BK697" s="359"/>
      <c r="BL697" s="359"/>
      <c r="BM697" s="359"/>
      <c r="BN697" s="359"/>
      <c r="BO697" s="359"/>
      <c r="BP697" s="359"/>
      <c r="BQ697" s="359"/>
      <c r="BR697" s="359"/>
      <c r="BS697" s="359"/>
      <c r="BT697" s="359"/>
      <c r="BU697" s="359"/>
      <c r="BV697" s="359"/>
      <c r="BW697" s="359"/>
      <c r="BX697" s="359"/>
      <c r="BY697" s="359"/>
      <c r="BZ697" s="359"/>
      <c r="CA697" s="359"/>
      <c r="CB697" s="359"/>
      <c r="CC697" s="359"/>
      <c r="CD697" s="359"/>
      <c r="CE697" s="359"/>
      <c r="CF697" s="359"/>
      <c r="CG697" s="359"/>
      <c r="CH697" s="359"/>
      <c r="CI697" s="359"/>
      <c r="CJ697" s="359"/>
      <c r="CK697" s="359"/>
      <c r="CL697" s="359"/>
      <c r="CM697" s="1"/>
      <c r="CN697" s="1"/>
      <c r="CO697" s="113"/>
    </row>
    <row r="698" spans="1:141" ht="14.25" customHeight="1" x14ac:dyDescent="0.35"/>
    <row r="699" spans="1:141" ht="14.25" customHeight="1" x14ac:dyDescent="0.35"/>
    <row r="700" spans="1:141" ht="14.25" customHeight="1" x14ac:dyDescent="0.35">
      <c r="A700" s="313"/>
      <c r="B700" s="313"/>
      <c r="C700" s="313"/>
      <c r="D700" s="313"/>
      <c r="E700" s="313"/>
      <c r="F700" s="313"/>
      <c r="G700" s="313"/>
      <c r="H700" s="313"/>
      <c r="I700" s="313"/>
      <c r="J700" s="313"/>
      <c r="K700" s="313"/>
      <c r="L700" s="313"/>
      <c r="M700" s="313"/>
      <c r="N700" s="313"/>
      <c r="O700" s="313"/>
      <c r="P700" s="313"/>
      <c r="Q700" s="313"/>
      <c r="R700" s="313"/>
      <c r="S700" s="313"/>
      <c r="T700" s="313"/>
      <c r="U700" s="313"/>
      <c r="V700" s="313"/>
      <c r="W700" s="313"/>
      <c r="X700" s="313"/>
      <c r="Y700" s="313"/>
      <c r="Z700" s="313"/>
      <c r="AA700" s="313"/>
      <c r="AB700" s="313"/>
      <c r="AC700" s="313"/>
      <c r="AD700" s="313"/>
      <c r="AE700" s="313"/>
      <c r="AF700" s="313"/>
      <c r="AG700" s="313"/>
      <c r="AH700" s="313"/>
      <c r="AI700" s="313"/>
      <c r="AJ700" s="313"/>
      <c r="AK700" s="313"/>
      <c r="AL700" s="313"/>
      <c r="AM700" s="313"/>
      <c r="AN700" s="313"/>
      <c r="AO700" s="313"/>
      <c r="AP700" s="313"/>
      <c r="AQ700" s="313"/>
      <c r="AR700" s="313"/>
      <c r="AS700" s="313"/>
      <c r="AT700" s="313"/>
      <c r="AU700" s="313"/>
      <c r="AV700" s="313"/>
      <c r="AW700" s="313"/>
      <c r="AX700" s="313"/>
      <c r="AY700" s="313"/>
      <c r="AZ700" s="313"/>
      <c r="BA700" s="313"/>
      <c r="BB700" s="313"/>
      <c r="BC700" s="313"/>
      <c r="BD700" s="313"/>
      <c r="BE700" s="313"/>
      <c r="BF700" s="313"/>
      <c r="BG700" s="313"/>
      <c r="BH700" s="313"/>
      <c r="BI700" s="313"/>
      <c r="BJ700" s="313"/>
      <c r="BK700" s="313"/>
      <c r="BL700" s="313"/>
      <c r="BM700" s="313"/>
      <c r="BN700" s="313"/>
      <c r="BO700" s="313"/>
      <c r="BP700" s="313"/>
      <c r="BQ700" s="313"/>
      <c r="BR700" s="313"/>
      <c r="BS700" s="313"/>
      <c r="BT700" s="313"/>
      <c r="BU700" s="313"/>
      <c r="BV700" s="313"/>
      <c r="BW700" s="313"/>
      <c r="BX700" s="313"/>
      <c r="BY700" s="313"/>
      <c r="BZ700" s="313"/>
      <c r="CA700" s="313"/>
      <c r="CB700" s="313"/>
      <c r="CC700" s="313"/>
      <c r="CD700" s="313"/>
      <c r="CE700" s="313"/>
      <c r="CF700" s="313"/>
      <c r="CG700" s="313"/>
      <c r="CH700" s="313"/>
      <c r="CI700" s="313"/>
      <c r="CJ700" s="313"/>
      <c r="CK700" s="313"/>
      <c r="CL700" s="313"/>
      <c r="CM700" s="313"/>
      <c r="CN700" s="313"/>
    </row>
    <row r="701" spans="1:141" ht="14.25" customHeight="1" x14ac:dyDescent="0.35">
      <c r="A701" s="313"/>
      <c r="B701" s="313"/>
      <c r="C701" s="313"/>
      <c r="D701" s="313"/>
      <c r="E701" s="313"/>
      <c r="F701" s="313"/>
      <c r="G701" s="313"/>
      <c r="H701" s="313"/>
      <c r="I701" s="313"/>
      <c r="J701" s="313"/>
      <c r="K701" s="313"/>
      <c r="L701" s="313"/>
      <c r="M701" s="313"/>
      <c r="N701" s="313"/>
      <c r="O701" s="313"/>
      <c r="P701" s="313"/>
      <c r="Q701" s="313"/>
      <c r="R701" s="313"/>
      <c r="S701" s="313"/>
      <c r="T701" s="313"/>
      <c r="U701" s="313"/>
      <c r="V701" s="313"/>
      <c r="W701" s="313"/>
      <c r="X701" s="313"/>
      <c r="Y701" s="313"/>
      <c r="Z701" s="313"/>
      <c r="AA701" s="313"/>
      <c r="AB701" s="313"/>
      <c r="AC701" s="313"/>
      <c r="AD701" s="313"/>
      <c r="AE701" s="313"/>
      <c r="AF701" s="313"/>
      <c r="AG701" s="313"/>
      <c r="AH701" s="313"/>
      <c r="AI701" s="313"/>
      <c r="AJ701" s="313"/>
      <c r="AK701" s="313"/>
      <c r="AL701" s="313"/>
      <c r="AM701" s="313"/>
      <c r="AN701" s="313"/>
      <c r="AO701" s="313"/>
      <c r="AP701" s="313"/>
      <c r="AQ701" s="313"/>
      <c r="AR701" s="313"/>
      <c r="AS701" s="313"/>
      <c r="AT701" s="313"/>
      <c r="AU701" s="313"/>
      <c r="AV701" s="313"/>
      <c r="AW701" s="313"/>
      <c r="AX701" s="313"/>
      <c r="AY701" s="313"/>
      <c r="AZ701" s="313"/>
      <c r="BA701" s="313"/>
      <c r="BB701" s="313"/>
      <c r="BC701" s="313"/>
      <c r="BD701" s="313"/>
      <c r="BE701" s="313"/>
      <c r="BF701" s="313"/>
      <c r="BG701" s="313"/>
      <c r="BH701" s="313"/>
      <c r="BI701" s="313"/>
      <c r="BJ701" s="313"/>
      <c r="BK701" s="313"/>
      <c r="BL701" s="313"/>
      <c r="BM701" s="313"/>
      <c r="BN701" s="313"/>
      <c r="BO701" s="313"/>
      <c r="BP701" s="313"/>
      <c r="BQ701" s="313"/>
      <c r="BR701" s="313"/>
      <c r="BS701" s="313"/>
      <c r="BT701" s="313"/>
      <c r="BU701" s="313"/>
      <c r="BV701" s="313"/>
      <c r="BW701" s="313"/>
      <c r="BX701" s="313"/>
      <c r="BY701" s="313"/>
      <c r="BZ701" s="313"/>
      <c r="CA701" s="313"/>
      <c r="CB701" s="313"/>
      <c r="CC701" s="313"/>
      <c r="CD701" s="313"/>
      <c r="CE701" s="313"/>
      <c r="CF701" s="313"/>
      <c r="CG701" s="313"/>
      <c r="CH701" s="313"/>
      <c r="CI701" s="313"/>
      <c r="CJ701" s="313"/>
      <c r="CK701" s="313"/>
      <c r="CL701" s="313"/>
      <c r="CM701" s="313"/>
      <c r="CN701" s="313"/>
    </row>
    <row r="702" spans="1:141" ht="14.25" customHeight="1" x14ac:dyDescent="0.35"/>
    <row r="703" spans="1:141" ht="14.25" customHeight="1" x14ac:dyDescent="0.35">
      <c r="D703" s="358" t="s">
        <v>402</v>
      </c>
      <c r="E703" s="358"/>
      <c r="F703" s="358"/>
      <c r="G703" s="358"/>
      <c r="H703" s="358"/>
      <c r="I703" s="358"/>
      <c r="J703" s="358"/>
      <c r="K703" s="358"/>
      <c r="L703" s="358"/>
      <c r="M703" s="358"/>
      <c r="N703" s="358"/>
      <c r="O703" s="358"/>
      <c r="P703" s="358"/>
      <c r="Q703" s="358"/>
      <c r="R703" s="358"/>
      <c r="S703" s="358"/>
      <c r="T703" s="358"/>
      <c r="U703" s="358"/>
      <c r="V703" s="358"/>
      <c r="W703" s="358"/>
      <c r="X703" s="358"/>
      <c r="Y703" s="358"/>
      <c r="Z703" s="358"/>
      <c r="AA703" s="358"/>
      <c r="AB703" s="358"/>
      <c r="AC703" s="358"/>
      <c r="AD703" s="358"/>
      <c r="AE703" s="358"/>
      <c r="AF703" s="358"/>
      <c r="AG703" s="358"/>
      <c r="AH703" s="358"/>
      <c r="AI703" s="358"/>
      <c r="AJ703" s="358"/>
      <c r="AK703" s="358"/>
      <c r="AL703" s="358"/>
      <c r="AM703" s="358"/>
      <c r="AN703" s="358"/>
      <c r="AO703" s="358"/>
      <c r="AP703" s="358"/>
      <c r="AQ703" s="358"/>
      <c r="AR703" s="358"/>
      <c r="AS703" s="358"/>
      <c r="AT703" s="358"/>
      <c r="AV703" s="358" t="s">
        <v>421</v>
      </c>
      <c r="AW703" s="358"/>
      <c r="AX703" s="358"/>
      <c r="AY703" s="358"/>
      <c r="AZ703" s="358"/>
      <c r="BA703" s="358"/>
      <c r="BB703" s="358"/>
      <c r="BC703" s="358"/>
      <c r="BD703" s="358"/>
      <c r="BE703" s="358"/>
      <c r="BF703" s="358"/>
      <c r="BG703" s="358"/>
      <c r="BH703" s="358"/>
      <c r="BI703" s="358"/>
      <c r="BJ703" s="358"/>
      <c r="BK703" s="358"/>
      <c r="BL703" s="358"/>
      <c r="BM703" s="358"/>
      <c r="BN703" s="358"/>
      <c r="BO703" s="358"/>
      <c r="BP703" s="358"/>
      <c r="BQ703" s="358"/>
      <c r="BR703" s="358"/>
      <c r="BS703" s="358"/>
      <c r="BT703" s="358"/>
      <c r="BU703" s="358"/>
      <c r="BV703" s="358"/>
      <c r="BW703" s="358"/>
      <c r="BX703" s="358"/>
      <c r="BY703" s="358"/>
      <c r="BZ703" s="358"/>
      <c r="CA703" s="358"/>
      <c r="CB703" s="358"/>
      <c r="CC703" s="358"/>
      <c r="CD703" s="358"/>
      <c r="CE703" s="358"/>
      <c r="CF703" s="358"/>
      <c r="CG703" s="358"/>
      <c r="CH703" s="358"/>
      <c r="CI703" s="358"/>
      <c r="CJ703" s="358"/>
      <c r="CK703" s="358"/>
      <c r="CL703" s="358"/>
      <c r="CM703" s="358"/>
      <c r="CN703" s="358"/>
    </row>
    <row r="704" spans="1:141" ht="14.25" customHeight="1" x14ac:dyDescent="0.35">
      <c r="D704" s="358"/>
      <c r="E704" s="358"/>
      <c r="F704" s="358"/>
      <c r="G704" s="358"/>
      <c r="H704" s="358"/>
      <c r="I704" s="358"/>
      <c r="J704" s="358"/>
      <c r="K704" s="358"/>
      <c r="L704" s="358"/>
      <c r="M704" s="358"/>
      <c r="N704" s="358"/>
      <c r="O704" s="358"/>
      <c r="P704" s="358"/>
      <c r="Q704" s="358"/>
      <c r="R704" s="358"/>
      <c r="S704" s="358"/>
      <c r="T704" s="358"/>
      <c r="U704" s="358"/>
      <c r="V704" s="358"/>
      <c r="W704" s="358"/>
      <c r="X704" s="358"/>
      <c r="Y704" s="358"/>
      <c r="Z704" s="358"/>
      <c r="AA704" s="358"/>
      <c r="AB704" s="358"/>
      <c r="AC704" s="358"/>
      <c r="AD704" s="358"/>
      <c r="AE704" s="358"/>
      <c r="AF704" s="358"/>
      <c r="AG704" s="358"/>
      <c r="AH704" s="358"/>
      <c r="AI704" s="358"/>
      <c r="AJ704" s="358"/>
      <c r="AK704" s="358"/>
      <c r="AL704" s="358"/>
      <c r="AM704" s="358"/>
      <c r="AN704" s="358"/>
      <c r="AO704" s="358"/>
      <c r="AP704" s="358"/>
      <c r="AQ704" s="358"/>
      <c r="AR704" s="358"/>
      <c r="AS704" s="358"/>
      <c r="AT704" s="358"/>
      <c r="AV704" s="358"/>
      <c r="AW704" s="358"/>
      <c r="AX704" s="358"/>
      <c r="AY704" s="358"/>
      <c r="AZ704" s="358"/>
      <c r="BA704" s="358"/>
      <c r="BB704" s="358"/>
      <c r="BC704" s="358"/>
      <c r="BD704" s="358"/>
      <c r="BE704" s="358"/>
      <c r="BF704" s="358"/>
      <c r="BG704" s="358"/>
      <c r="BH704" s="358"/>
      <c r="BI704" s="358"/>
      <c r="BJ704" s="358"/>
      <c r="BK704" s="358"/>
      <c r="BL704" s="358"/>
      <c r="BM704" s="358"/>
      <c r="BN704" s="358"/>
      <c r="BO704" s="358"/>
      <c r="BP704" s="358"/>
      <c r="BQ704" s="358"/>
      <c r="BR704" s="358"/>
      <c r="BS704" s="358"/>
      <c r="BT704" s="358"/>
      <c r="BU704" s="358"/>
      <c r="BV704" s="358"/>
      <c r="BW704" s="358"/>
      <c r="BX704" s="358"/>
      <c r="BY704" s="358"/>
      <c r="BZ704" s="358"/>
      <c r="CA704" s="358"/>
      <c r="CB704" s="358"/>
      <c r="CC704" s="358"/>
      <c r="CD704" s="358"/>
      <c r="CE704" s="358"/>
      <c r="CF704" s="358"/>
      <c r="CG704" s="358"/>
      <c r="CH704" s="358"/>
      <c r="CI704" s="358"/>
      <c r="CJ704" s="358"/>
      <c r="CK704" s="358"/>
      <c r="CL704" s="358"/>
      <c r="CM704" s="358"/>
      <c r="CN704" s="358"/>
    </row>
    <row r="705" spans="4:92" ht="14.25" customHeight="1" x14ac:dyDescent="0.35"/>
    <row r="706" spans="4:92" ht="14.25" customHeight="1" x14ac:dyDescent="0.35">
      <c r="D706" s="241" t="s">
        <v>403</v>
      </c>
      <c r="E706" s="241"/>
      <c r="F706" s="241"/>
      <c r="G706" s="241"/>
      <c r="H706" s="241"/>
      <c r="I706" s="241"/>
      <c r="J706" s="241"/>
      <c r="K706" s="241"/>
      <c r="L706" s="241"/>
      <c r="M706" s="241"/>
      <c r="N706" s="241"/>
      <c r="O706" s="241"/>
      <c r="P706" s="241"/>
      <c r="Q706" s="241"/>
      <c r="R706" s="241"/>
      <c r="S706" s="241"/>
      <c r="T706" s="241"/>
      <c r="U706" s="241"/>
      <c r="V706" s="241"/>
      <c r="W706" s="241"/>
      <c r="X706" s="241"/>
      <c r="Y706" s="241"/>
      <c r="Z706" s="241"/>
      <c r="AA706" s="241"/>
      <c r="AB706" s="241"/>
      <c r="AC706" s="241"/>
      <c r="AD706" s="241"/>
      <c r="AE706" s="241"/>
      <c r="AF706" s="241"/>
      <c r="AG706" s="241"/>
      <c r="AH706" s="241"/>
      <c r="AI706" s="241"/>
      <c r="AJ706" s="241"/>
      <c r="AK706" s="241"/>
      <c r="AL706" s="241"/>
      <c r="AM706" s="241"/>
      <c r="AN706" s="241"/>
      <c r="AO706" s="241"/>
      <c r="AP706" s="241"/>
      <c r="AQ706" s="241"/>
      <c r="AR706" s="241"/>
      <c r="AS706" s="241"/>
      <c r="AT706" s="241"/>
      <c r="AV706" s="241" t="s">
        <v>422</v>
      </c>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c r="CJ706" s="241"/>
      <c r="CK706" s="241"/>
      <c r="CL706" s="241"/>
      <c r="CM706" s="241"/>
      <c r="CN706" s="241"/>
    </row>
    <row r="707" spans="4:92" ht="14.25" customHeight="1" x14ac:dyDescent="0.35">
      <c r="D707" s="241"/>
      <c r="E707" s="241"/>
      <c r="F707" s="241"/>
      <c r="G707" s="241"/>
      <c r="H707" s="241"/>
      <c r="I707" s="241"/>
      <c r="J707" s="241"/>
      <c r="K707" s="241"/>
      <c r="L707" s="241"/>
      <c r="M707" s="241"/>
      <c r="N707" s="241"/>
      <c r="O707" s="241"/>
      <c r="P707" s="241"/>
      <c r="Q707" s="241"/>
      <c r="R707" s="241"/>
      <c r="S707" s="241"/>
      <c r="T707" s="241"/>
      <c r="U707" s="241"/>
      <c r="V707" s="241"/>
      <c r="W707" s="241"/>
      <c r="X707" s="241"/>
      <c r="Y707" s="241"/>
      <c r="Z707" s="241"/>
      <c r="AA707" s="241"/>
      <c r="AB707" s="241"/>
      <c r="AC707" s="241"/>
      <c r="AD707" s="241"/>
      <c r="AE707" s="241"/>
      <c r="AF707" s="241"/>
      <c r="AG707" s="241"/>
      <c r="AH707" s="241"/>
      <c r="AI707" s="241"/>
      <c r="AJ707" s="241"/>
      <c r="AK707" s="241"/>
      <c r="AL707" s="241"/>
      <c r="AM707" s="241"/>
      <c r="AN707" s="241"/>
      <c r="AO707" s="241"/>
      <c r="AP707" s="241"/>
      <c r="AQ707" s="241"/>
      <c r="AR707" s="241"/>
      <c r="AS707" s="241"/>
      <c r="AT707" s="241"/>
      <c r="AV707" s="220"/>
      <c r="AW707" s="220"/>
      <c r="AX707" s="220"/>
      <c r="AY707" s="220"/>
      <c r="AZ707" s="220"/>
      <c r="BA707" s="220"/>
      <c r="BB707" s="220"/>
      <c r="BC707" s="220"/>
      <c r="BD707" s="220"/>
      <c r="BE707" s="220"/>
      <c r="BF707" s="220"/>
      <c r="BG707" s="220"/>
      <c r="BH707" s="220"/>
      <c r="BI707" s="220"/>
      <c r="BJ707" s="220"/>
      <c r="BK707" s="220"/>
      <c r="BL707" s="220"/>
      <c r="BM707" s="220"/>
      <c r="BN707" s="220"/>
      <c r="BO707" s="220"/>
      <c r="BP707" s="220"/>
      <c r="BQ707" s="220"/>
      <c r="BR707" s="220"/>
      <c r="BS707" s="220"/>
      <c r="BT707" s="220"/>
      <c r="BU707" s="220"/>
      <c r="BV707" s="220"/>
      <c r="BW707" s="220"/>
      <c r="BX707" s="220"/>
      <c r="BY707" s="220"/>
      <c r="BZ707" s="220"/>
      <c r="CA707" s="220"/>
      <c r="CB707" s="220"/>
      <c r="CC707" s="220"/>
      <c r="CD707" s="220"/>
      <c r="CE707" s="220"/>
      <c r="CF707" s="220"/>
      <c r="CG707" s="220"/>
      <c r="CH707" s="220"/>
      <c r="CI707" s="220"/>
      <c r="CJ707" s="220"/>
      <c r="CK707" s="220"/>
      <c r="CL707" s="220"/>
      <c r="CM707" s="220"/>
      <c r="CN707" s="220"/>
    </row>
    <row r="708" spans="4:92" ht="14.25" customHeight="1" x14ac:dyDescent="0.35">
      <c r="D708" s="288" t="s">
        <v>408</v>
      </c>
      <c r="E708" s="288"/>
      <c r="F708" s="288"/>
      <c r="G708" s="288"/>
      <c r="H708" s="288"/>
      <c r="I708" s="288"/>
      <c r="J708" s="288"/>
      <c r="K708" s="288"/>
      <c r="L708" s="288"/>
      <c r="M708" s="288"/>
      <c r="N708" s="288"/>
      <c r="O708" s="288"/>
      <c r="P708" s="288"/>
      <c r="Q708" s="288"/>
      <c r="R708" s="288"/>
      <c r="S708" s="288"/>
      <c r="T708" s="288"/>
      <c r="U708" s="288"/>
      <c r="V708" s="288"/>
      <c r="W708" s="288"/>
      <c r="X708" s="288"/>
      <c r="Y708" s="288"/>
      <c r="Z708" s="288"/>
      <c r="AA708" s="288"/>
      <c r="AB708" s="288"/>
      <c r="AC708" s="288"/>
      <c r="AD708" s="288"/>
      <c r="AE708" s="288"/>
      <c r="AF708" s="288"/>
      <c r="AG708" s="288"/>
      <c r="AH708" s="288"/>
      <c r="AI708" s="288"/>
      <c r="AJ708" s="288"/>
      <c r="AK708" s="288"/>
      <c r="AL708" s="288"/>
      <c r="AM708" s="288"/>
      <c r="AN708" s="288"/>
      <c r="AO708" s="288"/>
      <c r="AP708" s="288"/>
      <c r="AQ708" s="288"/>
      <c r="AR708" s="288"/>
      <c r="AS708" s="288"/>
      <c r="AT708" s="288"/>
      <c r="AV708" s="338" t="s">
        <v>423</v>
      </c>
      <c r="AW708" s="339"/>
      <c r="AX708" s="339"/>
      <c r="AY708" s="339"/>
      <c r="AZ708" s="339"/>
      <c r="BA708" s="339"/>
      <c r="BB708" s="339"/>
      <c r="BC708" s="339"/>
      <c r="BD708" s="339"/>
      <c r="BE708" s="340"/>
      <c r="BF708" s="338" t="s">
        <v>424</v>
      </c>
      <c r="BG708" s="339"/>
      <c r="BH708" s="339"/>
      <c r="BI708" s="339"/>
      <c r="BJ708" s="339"/>
      <c r="BK708" s="339"/>
      <c r="BL708" s="339"/>
      <c r="BM708" s="339"/>
      <c r="BN708" s="339"/>
      <c r="BO708" s="339"/>
      <c r="BP708" s="339"/>
      <c r="BQ708" s="339"/>
      <c r="BR708" s="340"/>
      <c r="BS708" s="329" t="s">
        <v>425</v>
      </c>
      <c r="BT708" s="330"/>
      <c r="BU708" s="330"/>
      <c r="BV708" s="330"/>
      <c r="BW708" s="330"/>
      <c r="BX708" s="330"/>
      <c r="BY708" s="330"/>
      <c r="BZ708" s="330"/>
      <c r="CA708" s="330"/>
      <c r="CB708" s="330"/>
      <c r="CC708" s="331"/>
      <c r="CD708" s="329" t="s">
        <v>426</v>
      </c>
      <c r="CE708" s="330"/>
      <c r="CF708" s="330"/>
      <c r="CG708" s="330"/>
      <c r="CH708" s="330"/>
      <c r="CI708" s="330"/>
      <c r="CJ708" s="330"/>
      <c r="CK708" s="330"/>
      <c r="CL708" s="330"/>
      <c r="CM708" s="330"/>
      <c r="CN708" s="331"/>
    </row>
    <row r="709" spans="4:92" ht="14.25" customHeight="1" x14ac:dyDescent="0.35">
      <c r="D709" s="509" t="s">
        <v>404</v>
      </c>
      <c r="E709" s="509"/>
      <c r="F709" s="509"/>
      <c r="G709" s="509"/>
      <c r="H709" s="509"/>
      <c r="I709" s="509"/>
      <c r="J709" s="509"/>
      <c r="K709" s="509"/>
      <c r="L709" s="509" t="s">
        <v>405</v>
      </c>
      <c r="M709" s="509"/>
      <c r="N709" s="509"/>
      <c r="O709" s="509"/>
      <c r="P709" s="509"/>
      <c r="Q709" s="509"/>
      <c r="R709" s="509"/>
      <c r="S709" s="509"/>
      <c r="T709" s="332" t="s">
        <v>406</v>
      </c>
      <c r="U709" s="510"/>
      <c r="V709" s="510"/>
      <c r="W709" s="510"/>
      <c r="X709" s="510"/>
      <c r="Y709" s="510"/>
      <c r="Z709" s="510"/>
      <c r="AA709" s="510"/>
      <c r="AB709" s="334"/>
      <c r="AC709" s="335" t="s">
        <v>367</v>
      </c>
      <c r="AD709" s="336"/>
      <c r="AE709" s="336"/>
      <c r="AF709" s="336"/>
      <c r="AG709" s="336"/>
      <c r="AH709" s="336"/>
      <c r="AI709" s="336"/>
      <c r="AJ709" s="336"/>
      <c r="AK709" s="336"/>
      <c r="AL709" s="509" t="s">
        <v>407</v>
      </c>
      <c r="AM709" s="509"/>
      <c r="AN709" s="509"/>
      <c r="AO709" s="509"/>
      <c r="AP709" s="509"/>
      <c r="AQ709" s="509"/>
      <c r="AR709" s="509"/>
      <c r="AS709" s="509"/>
      <c r="AT709" s="509"/>
      <c r="AV709" s="344"/>
      <c r="AW709" s="345"/>
      <c r="AX709" s="345"/>
      <c r="AY709" s="345"/>
      <c r="AZ709" s="345"/>
      <c r="BA709" s="345"/>
      <c r="BB709" s="345"/>
      <c r="BC709" s="345"/>
      <c r="BD709" s="345"/>
      <c r="BE709" s="346"/>
      <c r="BF709" s="344"/>
      <c r="BG709" s="345"/>
      <c r="BH709" s="345"/>
      <c r="BI709" s="345"/>
      <c r="BJ709" s="345"/>
      <c r="BK709" s="345"/>
      <c r="BL709" s="345"/>
      <c r="BM709" s="345"/>
      <c r="BN709" s="345"/>
      <c r="BO709" s="345"/>
      <c r="BP709" s="345"/>
      <c r="BQ709" s="345"/>
      <c r="BR709" s="346"/>
      <c r="BS709" s="335"/>
      <c r="BT709" s="336"/>
      <c r="BU709" s="336"/>
      <c r="BV709" s="336"/>
      <c r="BW709" s="336"/>
      <c r="BX709" s="336"/>
      <c r="BY709" s="336"/>
      <c r="BZ709" s="336"/>
      <c r="CA709" s="336"/>
      <c r="CB709" s="336"/>
      <c r="CC709" s="337"/>
      <c r="CD709" s="335"/>
      <c r="CE709" s="336"/>
      <c r="CF709" s="336"/>
      <c r="CG709" s="336"/>
      <c r="CH709" s="336"/>
      <c r="CI709" s="336"/>
      <c r="CJ709" s="336"/>
      <c r="CK709" s="336"/>
      <c r="CL709" s="336"/>
      <c r="CM709" s="336"/>
      <c r="CN709" s="337"/>
    </row>
    <row r="710" spans="4:92" ht="14.25" customHeight="1" x14ac:dyDescent="0.35">
      <c r="D710" s="288" t="s">
        <v>184</v>
      </c>
      <c r="E710" s="288"/>
      <c r="F710" s="288"/>
      <c r="G710" s="288"/>
      <c r="H710" s="288" t="s">
        <v>125</v>
      </c>
      <c r="I710" s="288"/>
      <c r="J710" s="288"/>
      <c r="K710" s="288"/>
      <c r="L710" s="288" t="s">
        <v>184</v>
      </c>
      <c r="M710" s="288"/>
      <c r="N710" s="288"/>
      <c r="O710" s="288"/>
      <c r="P710" s="288" t="s">
        <v>125</v>
      </c>
      <c r="Q710" s="288"/>
      <c r="R710" s="288"/>
      <c r="S710" s="288"/>
      <c r="T710" s="288" t="s">
        <v>184</v>
      </c>
      <c r="U710" s="288"/>
      <c r="V710" s="288"/>
      <c r="W710" s="288"/>
      <c r="X710" s="288" t="s">
        <v>125</v>
      </c>
      <c r="Y710" s="288"/>
      <c r="Z710" s="288"/>
      <c r="AA710" s="288"/>
      <c r="AB710" s="288"/>
      <c r="AC710" s="288" t="s">
        <v>184</v>
      </c>
      <c r="AD710" s="288"/>
      <c r="AE710" s="288"/>
      <c r="AF710" s="288"/>
      <c r="AG710" s="288" t="s">
        <v>125</v>
      </c>
      <c r="AH710" s="288"/>
      <c r="AI710" s="288"/>
      <c r="AJ710" s="288"/>
      <c r="AK710" s="288"/>
      <c r="AL710" s="288" t="s">
        <v>184</v>
      </c>
      <c r="AM710" s="288"/>
      <c r="AN710" s="288"/>
      <c r="AO710" s="288"/>
      <c r="AP710" s="288" t="s">
        <v>125</v>
      </c>
      <c r="AQ710" s="288"/>
      <c r="AR710" s="288"/>
      <c r="AS710" s="288"/>
      <c r="AT710" s="288"/>
      <c r="AU710" s="2"/>
      <c r="AV710" s="367">
        <v>3500</v>
      </c>
      <c r="AW710" s="367"/>
      <c r="AX710" s="367"/>
      <c r="AY710" s="367"/>
      <c r="AZ710" s="367"/>
      <c r="BA710" s="367"/>
      <c r="BB710" s="367"/>
      <c r="BC710" s="367"/>
      <c r="BD710" s="367"/>
      <c r="BE710" s="367"/>
      <c r="BF710" s="367">
        <v>3500</v>
      </c>
      <c r="BG710" s="367"/>
      <c r="BH710" s="367"/>
      <c r="BI710" s="367"/>
      <c r="BJ710" s="367"/>
      <c r="BK710" s="367"/>
      <c r="BL710" s="367"/>
      <c r="BM710" s="367"/>
      <c r="BN710" s="367"/>
      <c r="BO710" s="367"/>
      <c r="BP710" s="367"/>
      <c r="BQ710" s="367"/>
      <c r="BR710" s="367"/>
      <c r="BS710" s="242">
        <v>10</v>
      </c>
      <c r="BT710" s="242"/>
      <c r="BU710" s="242"/>
      <c r="BV710" s="242"/>
      <c r="BW710" s="242"/>
      <c r="BX710" s="242"/>
      <c r="BY710" s="242"/>
      <c r="BZ710" s="242"/>
      <c r="CA710" s="242"/>
      <c r="CB710" s="242"/>
      <c r="CC710" s="242"/>
      <c r="CD710" s="242" t="s">
        <v>1008</v>
      </c>
      <c r="CE710" s="242"/>
      <c r="CF710" s="242"/>
      <c r="CG710" s="242"/>
      <c r="CH710" s="242"/>
      <c r="CI710" s="242"/>
      <c r="CJ710" s="242"/>
      <c r="CK710" s="242"/>
      <c r="CL710" s="242"/>
      <c r="CM710" s="242"/>
      <c r="CN710" s="242"/>
    </row>
    <row r="711" spans="4:92" ht="14.25" customHeight="1" x14ac:dyDescent="0.35">
      <c r="D711" s="355">
        <v>998</v>
      </c>
      <c r="E711" s="355"/>
      <c r="F711" s="355"/>
      <c r="G711" s="355"/>
      <c r="H711" s="355">
        <v>603</v>
      </c>
      <c r="I711" s="355"/>
      <c r="J711" s="355"/>
      <c r="K711" s="355"/>
      <c r="L711" s="355">
        <v>72</v>
      </c>
      <c r="M711" s="355"/>
      <c r="N711" s="355"/>
      <c r="O711" s="355"/>
      <c r="P711" s="355">
        <v>8</v>
      </c>
      <c r="Q711" s="355"/>
      <c r="R711" s="355"/>
      <c r="S711" s="355"/>
      <c r="T711" s="355">
        <v>2</v>
      </c>
      <c r="U711" s="355"/>
      <c r="V711" s="355"/>
      <c r="W711" s="355"/>
      <c r="X711" s="355">
        <v>22</v>
      </c>
      <c r="Y711" s="355"/>
      <c r="Z711" s="355"/>
      <c r="AA711" s="355"/>
      <c r="AB711" s="355"/>
      <c r="AC711" s="355">
        <v>18</v>
      </c>
      <c r="AD711" s="355"/>
      <c r="AE711" s="355"/>
      <c r="AF711" s="355"/>
      <c r="AG711" s="355">
        <v>14</v>
      </c>
      <c r="AH711" s="355"/>
      <c r="AI711" s="355"/>
      <c r="AJ711" s="355"/>
      <c r="AK711" s="355"/>
      <c r="AL711" s="355">
        <v>13</v>
      </c>
      <c r="AM711" s="355"/>
      <c r="AN711" s="355"/>
      <c r="AO711" s="355"/>
      <c r="AP711" s="355">
        <v>4</v>
      </c>
      <c r="AQ711" s="355"/>
      <c r="AR711" s="355"/>
      <c r="AS711" s="355"/>
      <c r="AT711" s="355"/>
      <c r="AV711" s="367"/>
      <c r="AW711" s="367"/>
      <c r="AX711" s="367"/>
      <c r="AY711" s="367"/>
      <c r="AZ711" s="367"/>
      <c r="BA711" s="367"/>
      <c r="BB711" s="367"/>
      <c r="BC711" s="367"/>
      <c r="BD711" s="367"/>
      <c r="BE711" s="367"/>
      <c r="BF711" s="367"/>
      <c r="BG711" s="367"/>
      <c r="BH711" s="367"/>
      <c r="BI711" s="367"/>
      <c r="BJ711" s="367"/>
      <c r="BK711" s="367"/>
      <c r="BL711" s="367"/>
      <c r="BM711" s="367"/>
      <c r="BN711" s="367"/>
      <c r="BO711" s="367"/>
      <c r="BP711" s="367"/>
      <c r="BQ711" s="367"/>
      <c r="BR711" s="367"/>
      <c r="BS711" s="242"/>
      <c r="BT711" s="242"/>
      <c r="BU711" s="242"/>
      <c r="BV711" s="242"/>
      <c r="BW711" s="242"/>
      <c r="BX711" s="242"/>
      <c r="BY711" s="242"/>
      <c r="BZ711" s="242"/>
      <c r="CA711" s="242"/>
      <c r="CB711" s="242"/>
      <c r="CC711" s="242"/>
      <c r="CD711" s="242"/>
      <c r="CE711" s="242"/>
      <c r="CF711" s="242"/>
      <c r="CG711" s="242"/>
      <c r="CH711" s="242"/>
      <c r="CI711" s="242"/>
      <c r="CJ711" s="242"/>
      <c r="CK711" s="242"/>
      <c r="CL711" s="242"/>
      <c r="CM711" s="242"/>
      <c r="CN711" s="242"/>
    </row>
    <row r="712" spans="4:92" ht="14.25" customHeight="1" x14ac:dyDescent="0.35">
      <c r="D712" s="354" t="s">
        <v>1007</v>
      </c>
      <c r="E712" s="354"/>
      <c r="F712" s="354"/>
      <c r="G712" s="354"/>
      <c r="H712" s="354"/>
      <c r="I712" s="354"/>
      <c r="J712" s="354"/>
      <c r="K712" s="354"/>
      <c r="L712" s="354"/>
      <c r="M712" s="354"/>
      <c r="N712" s="354"/>
      <c r="O712" s="354"/>
      <c r="P712" s="354"/>
      <c r="Q712" s="354"/>
      <c r="R712" s="354"/>
      <c r="S712" s="354"/>
      <c r="T712" s="354"/>
      <c r="U712" s="354"/>
      <c r="V712" s="354"/>
      <c r="W712" s="354"/>
      <c r="X712" s="354"/>
      <c r="Y712" s="354"/>
      <c r="Z712" s="354"/>
      <c r="AA712" s="354"/>
      <c r="AB712" s="354"/>
      <c r="AC712" s="354"/>
      <c r="AD712" s="354"/>
      <c r="AE712" s="354"/>
      <c r="AF712" s="354"/>
      <c r="AG712" s="354"/>
      <c r="AH712" s="354"/>
      <c r="AI712" s="354"/>
      <c r="AJ712" s="354"/>
      <c r="AK712" s="354"/>
      <c r="AL712" s="354"/>
      <c r="AM712" s="354"/>
      <c r="AN712" s="354"/>
      <c r="AO712" s="354"/>
      <c r="AP712" s="354"/>
      <c r="AQ712" s="354"/>
      <c r="AR712" s="354"/>
      <c r="AS712" s="354"/>
      <c r="AT712" s="354"/>
      <c r="AV712" s="356" t="s">
        <v>433</v>
      </c>
      <c r="AW712" s="356"/>
      <c r="AX712" s="356"/>
      <c r="AY712" s="356"/>
      <c r="AZ712" s="356"/>
      <c r="BA712" s="356"/>
      <c r="BB712" s="356"/>
      <c r="BC712" s="356"/>
      <c r="BD712" s="356"/>
      <c r="BE712" s="356"/>
      <c r="BF712" s="356"/>
      <c r="BG712" s="356"/>
      <c r="BH712" s="356"/>
      <c r="BI712" s="356"/>
      <c r="BJ712" s="356"/>
      <c r="BK712" s="356"/>
      <c r="BL712" s="356"/>
      <c r="BM712" s="356"/>
      <c r="BN712" s="356"/>
      <c r="BO712" s="356"/>
      <c r="BP712" s="356"/>
      <c r="BQ712" s="356"/>
      <c r="BR712" s="356"/>
      <c r="BS712" s="356"/>
      <c r="BT712" s="356"/>
      <c r="BU712" s="356"/>
      <c r="BV712" s="356"/>
      <c r="BW712" s="356"/>
      <c r="BX712" s="356"/>
      <c r="BY712" s="356"/>
      <c r="BZ712" s="356"/>
      <c r="CA712" s="356"/>
      <c r="CB712" s="356"/>
      <c r="CC712" s="356"/>
      <c r="CD712" s="356"/>
      <c r="CE712" s="356"/>
      <c r="CF712" s="356"/>
      <c r="CG712" s="356"/>
      <c r="CH712" s="356"/>
      <c r="CI712" s="356"/>
      <c r="CJ712" s="356"/>
      <c r="CK712" s="356"/>
      <c r="CL712" s="356"/>
      <c r="CM712" s="356"/>
      <c r="CN712" s="356"/>
    </row>
    <row r="713" spans="4:92" ht="14.25" customHeight="1" x14ac:dyDescent="0.35">
      <c r="AV713" s="71"/>
      <c r="AW713" s="71"/>
      <c r="AX713" s="71"/>
      <c r="AY713" s="71"/>
      <c r="AZ713" s="71"/>
      <c r="BA713" s="71"/>
      <c r="BB713" s="71"/>
      <c r="BC713" s="71"/>
      <c r="BD713" s="71"/>
      <c r="BE713" s="71"/>
      <c r="BF713" s="71"/>
      <c r="BG713" s="71"/>
      <c r="BH713" s="71"/>
      <c r="BI713" s="71"/>
      <c r="BJ713" s="71"/>
      <c r="BK713" s="71"/>
      <c r="BL713" s="71"/>
      <c r="BM713" s="71"/>
      <c r="BN713" s="71"/>
      <c r="BO713" s="71"/>
      <c r="BP713" s="71"/>
      <c r="BQ713" s="71"/>
      <c r="BR713" s="71"/>
      <c r="BS713" s="71"/>
      <c r="BT713" s="71"/>
      <c r="BU713" s="71"/>
      <c r="BV713" s="71"/>
      <c r="BW713" s="71"/>
      <c r="BX713" s="71"/>
      <c r="BY713" s="71"/>
      <c r="BZ713" s="71"/>
      <c r="CA713" s="71"/>
      <c r="CB713" s="71"/>
      <c r="CC713" s="71"/>
      <c r="CD713" s="71"/>
      <c r="CE713" s="71"/>
      <c r="CF713" s="71"/>
      <c r="CG713" s="71"/>
      <c r="CH713" s="71"/>
      <c r="CI713" s="71"/>
      <c r="CJ713" s="71"/>
      <c r="CK713" s="71"/>
      <c r="CL713" s="71"/>
    </row>
    <row r="714" spans="4:92" ht="14.25" customHeight="1" x14ac:dyDescent="0.35">
      <c r="D714" s="241" t="s">
        <v>410</v>
      </c>
      <c r="E714" s="241"/>
      <c r="F714" s="241"/>
      <c r="G714" s="241"/>
      <c r="H714" s="241"/>
      <c r="I714" s="241"/>
      <c r="J714" s="241"/>
      <c r="K714" s="241"/>
      <c r="L714" s="241"/>
      <c r="M714" s="241"/>
      <c r="N714" s="241"/>
      <c r="O714" s="241"/>
      <c r="P714" s="241"/>
      <c r="Q714" s="241"/>
      <c r="R714" s="241"/>
      <c r="S714" s="241"/>
      <c r="T714" s="241"/>
      <c r="U714" s="241"/>
      <c r="V714" s="241"/>
      <c r="W714" s="241"/>
      <c r="X714" s="241"/>
      <c r="Y714" s="241"/>
      <c r="Z714" s="241"/>
      <c r="AA714" s="241"/>
      <c r="AB714" s="241"/>
      <c r="AC714" s="241"/>
      <c r="AD714" s="241"/>
      <c r="AE714" s="241"/>
      <c r="AF714" s="241"/>
      <c r="AG714" s="241"/>
      <c r="AH714" s="241"/>
      <c r="AI714" s="241"/>
      <c r="AJ714" s="241"/>
      <c r="AK714" s="241"/>
      <c r="AL714" s="241"/>
      <c r="AM714" s="241"/>
      <c r="AN714" s="241"/>
      <c r="AO714" s="241"/>
      <c r="AP714" s="241"/>
      <c r="AQ714" s="241"/>
      <c r="AR714" s="241"/>
      <c r="AS714" s="241"/>
      <c r="AT714" s="241"/>
      <c r="AV714" s="358" t="s">
        <v>427</v>
      </c>
      <c r="AW714" s="358"/>
      <c r="AX714" s="358"/>
      <c r="AY714" s="358"/>
      <c r="AZ714" s="358"/>
      <c r="BA714" s="358"/>
      <c r="BB714" s="358"/>
      <c r="BC714" s="358"/>
      <c r="BD714" s="358"/>
      <c r="BE714" s="358"/>
      <c r="BF714" s="358"/>
      <c r="BG714" s="358"/>
      <c r="BH714" s="358"/>
      <c r="BI714" s="358"/>
      <c r="BJ714" s="358"/>
      <c r="BK714" s="358"/>
      <c r="BL714" s="358"/>
      <c r="BM714" s="358"/>
      <c r="BN714" s="358"/>
      <c r="BO714" s="358"/>
      <c r="BP714" s="358"/>
      <c r="BQ714" s="358"/>
      <c r="BR714" s="358"/>
      <c r="BS714" s="358"/>
      <c r="BT714" s="358"/>
      <c r="BU714" s="358"/>
      <c r="BV714" s="358"/>
      <c r="BW714" s="358"/>
      <c r="BX714" s="358"/>
      <c r="BY714" s="358"/>
      <c r="BZ714" s="358"/>
      <c r="CA714" s="358"/>
      <c r="CB714" s="358"/>
      <c r="CC714" s="358"/>
      <c r="CD714" s="358"/>
      <c r="CE714" s="358"/>
      <c r="CF714" s="358"/>
      <c r="CG714" s="358"/>
      <c r="CH714" s="358"/>
      <c r="CI714" s="358"/>
      <c r="CJ714" s="358"/>
      <c r="CK714" s="358"/>
      <c r="CL714" s="358"/>
      <c r="CM714" s="358"/>
      <c r="CN714" s="358"/>
    </row>
    <row r="715" spans="4:92" ht="14.25" customHeight="1" x14ac:dyDescent="0.35">
      <c r="D715" s="241"/>
      <c r="E715" s="241"/>
      <c r="F715" s="241"/>
      <c r="G715" s="241"/>
      <c r="H715" s="241"/>
      <c r="I715" s="241"/>
      <c r="J715" s="241"/>
      <c r="K715" s="241"/>
      <c r="L715" s="241"/>
      <c r="M715" s="241"/>
      <c r="N715" s="241"/>
      <c r="O715" s="241"/>
      <c r="P715" s="241"/>
      <c r="Q715" s="241"/>
      <c r="R715" s="241"/>
      <c r="S715" s="241"/>
      <c r="T715" s="241"/>
      <c r="U715" s="241"/>
      <c r="V715" s="241"/>
      <c r="W715" s="241"/>
      <c r="X715" s="241"/>
      <c r="Y715" s="241"/>
      <c r="Z715" s="241"/>
      <c r="AA715" s="241"/>
      <c r="AB715" s="241"/>
      <c r="AC715" s="241"/>
      <c r="AD715" s="241"/>
      <c r="AE715" s="241"/>
      <c r="AF715" s="241"/>
      <c r="AG715" s="241"/>
      <c r="AH715" s="241"/>
      <c r="AI715" s="241"/>
      <c r="AJ715" s="241"/>
      <c r="AK715" s="241"/>
      <c r="AL715" s="241"/>
      <c r="AM715" s="241"/>
      <c r="AN715" s="241"/>
      <c r="AO715" s="241"/>
      <c r="AP715" s="241"/>
      <c r="AQ715" s="241"/>
      <c r="AR715" s="241"/>
      <c r="AS715" s="241"/>
      <c r="AT715" s="241"/>
      <c r="AV715" s="358"/>
      <c r="AW715" s="358"/>
      <c r="AX715" s="358"/>
      <c r="AY715" s="358"/>
      <c r="AZ715" s="358"/>
      <c r="BA715" s="358"/>
      <c r="BB715" s="358"/>
      <c r="BC715" s="358"/>
      <c r="BD715" s="358"/>
      <c r="BE715" s="358"/>
      <c r="BF715" s="358"/>
      <c r="BG715" s="358"/>
      <c r="BH715" s="358"/>
      <c r="BI715" s="358"/>
      <c r="BJ715" s="358"/>
      <c r="BK715" s="358"/>
      <c r="BL715" s="358"/>
      <c r="BM715" s="358"/>
      <c r="BN715" s="358"/>
      <c r="BO715" s="358"/>
      <c r="BP715" s="358"/>
      <c r="BQ715" s="358"/>
      <c r="BR715" s="358"/>
      <c r="BS715" s="358"/>
      <c r="BT715" s="358"/>
      <c r="BU715" s="358"/>
      <c r="BV715" s="358"/>
      <c r="BW715" s="358"/>
      <c r="BX715" s="358"/>
      <c r="BY715" s="358"/>
      <c r="BZ715" s="358"/>
      <c r="CA715" s="358"/>
      <c r="CB715" s="358"/>
      <c r="CC715" s="358"/>
      <c r="CD715" s="358"/>
      <c r="CE715" s="358"/>
      <c r="CF715" s="358"/>
      <c r="CG715" s="358"/>
      <c r="CH715" s="358"/>
      <c r="CI715" s="358"/>
      <c r="CJ715" s="358"/>
      <c r="CK715" s="358"/>
      <c r="CL715" s="358"/>
      <c r="CM715" s="358"/>
      <c r="CN715" s="358"/>
    </row>
    <row r="716" spans="4:92" ht="14.25" customHeight="1" x14ac:dyDescent="0.35">
      <c r="D716" s="329" t="s">
        <v>411</v>
      </c>
      <c r="E716" s="330"/>
      <c r="F716" s="330"/>
      <c r="G716" s="330"/>
      <c r="H716" s="330"/>
      <c r="I716" s="330"/>
      <c r="J716" s="330"/>
      <c r="K716" s="330"/>
      <c r="L716" s="330"/>
      <c r="M716" s="330"/>
      <c r="N716" s="330"/>
      <c r="O716" s="330"/>
      <c r="P716" s="330"/>
      <c r="Q716" s="330"/>
      <c r="R716" s="330"/>
      <c r="S716" s="330"/>
      <c r="T716" s="330"/>
      <c r="U716" s="330"/>
      <c r="V716" s="331"/>
      <c r="W716" s="237" t="s">
        <v>412</v>
      </c>
      <c r="X716" s="238"/>
      <c r="Y716" s="238"/>
      <c r="Z716" s="238"/>
      <c r="AA716" s="238"/>
      <c r="AB716" s="238"/>
      <c r="AC716" s="238"/>
      <c r="AD716" s="238"/>
      <c r="AE716" s="238"/>
      <c r="AF716" s="238"/>
      <c r="AG716" s="238"/>
      <c r="AH716" s="239"/>
      <c r="AI716" s="237" t="s">
        <v>412</v>
      </c>
      <c r="AJ716" s="238"/>
      <c r="AK716" s="238"/>
      <c r="AL716" s="238"/>
      <c r="AM716" s="238"/>
      <c r="AN716" s="238"/>
      <c r="AO716" s="238"/>
      <c r="AP716" s="238"/>
      <c r="AQ716" s="238"/>
      <c r="AR716" s="238"/>
      <c r="AS716" s="238"/>
      <c r="AT716" s="239"/>
    </row>
    <row r="717" spans="4:92" ht="14.25" customHeight="1" x14ac:dyDescent="0.35">
      <c r="D717" s="335"/>
      <c r="E717" s="336"/>
      <c r="F717" s="336"/>
      <c r="G717" s="336"/>
      <c r="H717" s="336"/>
      <c r="I717" s="336"/>
      <c r="J717" s="336"/>
      <c r="K717" s="336"/>
      <c r="L717" s="336"/>
      <c r="M717" s="336"/>
      <c r="N717" s="336"/>
      <c r="O717" s="336"/>
      <c r="P717" s="336"/>
      <c r="Q717" s="336"/>
      <c r="R717" s="336"/>
      <c r="S717" s="336"/>
      <c r="T717" s="336"/>
      <c r="U717" s="336"/>
      <c r="V717" s="337"/>
      <c r="W717" s="237" t="s">
        <v>184</v>
      </c>
      <c r="X717" s="238"/>
      <c r="Y717" s="238"/>
      <c r="Z717" s="238"/>
      <c r="AA717" s="238"/>
      <c r="AB717" s="239"/>
      <c r="AC717" s="237" t="s">
        <v>125</v>
      </c>
      <c r="AD717" s="238"/>
      <c r="AE717" s="238"/>
      <c r="AF717" s="238"/>
      <c r="AG717" s="238"/>
      <c r="AH717" s="239"/>
      <c r="AI717" s="237" t="s">
        <v>184</v>
      </c>
      <c r="AJ717" s="238"/>
      <c r="AK717" s="238"/>
      <c r="AL717" s="238"/>
      <c r="AM717" s="238"/>
      <c r="AN717" s="239"/>
      <c r="AO717" s="237" t="s">
        <v>125</v>
      </c>
      <c r="AP717" s="238"/>
      <c r="AQ717" s="238"/>
      <c r="AR717" s="238"/>
      <c r="AS717" s="238"/>
      <c r="AT717" s="239"/>
      <c r="AV717" s="241" t="s">
        <v>428</v>
      </c>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row>
    <row r="718" spans="4:92" ht="14.25" customHeight="1" x14ac:dyDescent="0.35">
      <c r="D718" s="511">
        <v>1</v>
      </c>
      <c r="E718" s="511"/>
      <c r="F718" s="511"/>
      <c r="G718" s="511"/>
      <c r="H718" s="511"/>
      <c r="I718" s="511"/>
      <c r="J718" s="511"/>
      <c r="K718" s="511"/>
      <c r="L718" s="511"/>
      <c r="M718" s="511"/>
      <c r="N718" s="511"/>
      <c r="O718" s="511"/>
      <c r="P718" s="511"/>
      <c r="Q718" s="511"/>
      <c r="R718" s="511"/>
      <c r="S718" s="511"/>
      <c r="T718" s="511"/>
      <c r="U718" s="511"/>
      <c r="V718" s="511"/>
      <c r="W718" s="242">
        <v>649</v>
      </c>
      <c r="X718" s="242"/>
      <c r="Y718" s="242"/>
      <c r="Z718" s="242"/>
      <c r="AA718" s="242"/>
      <c r="AB718" s="242"/>
      <c r="AC718" s="242">
        <v>352</v>
      </c>
      <c r="AD718" s="242"/>
      <c r="AE718" s="242"/>
      <c r="AF718" s="242"/>
      <c r="AG718" s="242"/>
      <c r="AH718" s="242"/>
      <c r="AI718" s="243"/>
      <c r="AJ718" s="244"/>
      <c r="AK718" s="244"/>
      <c r="AL718" s="244"/>
      <c r="AM718" s="244"/>
      <c r="AN718" s="245"/>
      <c r="AO718" s="243"/>
      <c r="AP718" s="244"/>
      <c r="AQ718" s="244"/>
      <c r="AR718" s="244"/>
      <c r="AS718" s="244"/>
      <c r="AT718" s="245"/>
      <c r="AV718" s="220"/>
      <c r="AW718" s="220"/>
      <c r="AX718" s="220"/>
      <c r="AY718" s="220"/>
      <c r="AZ718" s="220"/>
      <c r="BA718" s="220"/>
      <c r="BB718" s="220"/>
      <c r="BC718" s="220"/>
      <c r="BD718" s="220"/>
      <c r="BE718" s="220"/>
      <c r="BF718" s="220"/>
      <c r="BG718" s="220"/>
      <c r="BH718" s="220"/>
      <c r="BI718" s="220"/>
      <c r="BJ718" s="220"/>
      <c r="BK718" s="220"/>
      <c r="BL718" s="220"/>
      <c r="BM718" s="220"/>
      <c r="BN718" s="220"/>
      <c r="BO718" s="220"/>
      <c r="BP718" s="220"/>
      <c r="BQ718" s="220"/>
      <c r="BR718" s="220"/>
      <c r="BS718" s="220"/>
      <c r="BT718" s="220"/>
      <c r="BU718" s="220"/>
      <c r="BV718" s="220"/>
      <c r="BW718" s="220"/>
      <c r="BX718" s="220"/>
      <c r="BY718" s="220"/>
      <c r="BZ718" s="220"/>
      <c r="CA718" s="220"/>
      <c r="CB718" s="220"/>
      <c r="CC718" s="220"/>
      <c r="CD718" s="220"/>
      <c r="CE718" s="220"/>
      <c r="CF718" s="220"/>
      <c r="CG718" s="220"/>
      <c r="CH718" s="220"/>
      <c r="CI718" s="220"/>
      <c r="CJ718" s="220"/>
      <c r="CK718" s="220"/>
      <c r="CL718" s="220"/>
      <c r="CM718" s="220"/>
      <c r="CN718" s="220"/>
    </row>
    <row r="719" spans="4:92" ht="14.25" customHeight="1" x14ac:dyDescent="0.35">
      <c r="D719" s="511">
        <v>2</v>
      </c>
      <c r="E719" s="511"/>
      <c r="F719" s="511"/>
      <c r="G719" s="511"/>
      <c r="H719" s="511"/>
      <c r="I719" s="511"/>
      <c r="J719" s="511"/>
      <c r="K719" s="511"/>
      <c r="L719" s="511"/>
      <c r="M719" s="511"/>
      <c r="N719" s="511"/>
      <c r="O719" s="511"/>
      <c r="P719" s="511"/>
      <c r="Q719" s="511"/>
      <c r="R719" s="511"/>
      <c r="S719" s="511"/>
      <c r="T719" s="511"/>
      <c r="U719" s="511"/>
      <c r="V719" s="511"/>
      <c r="W719" s="242">
        <v>301</v>
      </c>
      <c r="X719" s="242"/>
      <c r="Y719" s="242"/>
      <c r="Z719" s="242"/>
      <c r="AA719" s="242"/>
      <c r="AB719" s="242"/>
      <c r="AC719" s="242">
        <v>205</v>
      </c>
      <c r="AD719" s="242"/>
      <c r="AE719" s="242"/>
      <c r="AF719" s="242"/>
      <c r="AG719" s="242"/>
      <c r="AH719" s="242"/>
      <c r="AI719" s="243"/>
      <c r="AJ719" s="244"/>
      <c r="AK719" s="244"/>
      <c r="AL719" s="244"/>
      <c r="AM719" s="244"/>
      <c r="AN719" s="245"/>
      <c r="AO719" s="243"/>
      <c r="AP719" s="244"/>
      <c r="AQ719" s="244"/>
      <c r="AR719" s="244"/>
      <c r="AS719" s="244"/>
      <c r="AT719" s="245"/>
      <c r="AV719" s="338" t="s">
        <v>429</v>
      </c>
      <c r="AW719" s="339"/>
      <c r="AX719" s="339"/>
      <c r="AY719" s="339"/>
      <c r="AZ719" s="339"/>
      <c r="BA719" s="339"/>
      <c r="BB719" s="339"/>
      <c r="BC719" s="339"/>
      <c r="BD719" s="340"/>
      <c r="BE719" s="329" t="s">
        <v>416</v>
      </c>
      <c r="BF719" s="330"/>
      <c r="BG719" s="330"/>
      <c r="BH719" s="330"/>
      <c r="BI719" s="330"/>
      <c r="BJ719" s="330"/>
      <c r="BK719" s="330"/>
      <c r="BL719" s="330"/>
      <c r="BM719" s="331"/>
      <c r="BN719" s="338" t="s">
        <v>430</v>
      </c>
      <c r="BO719" s="339"/>
      <c r="BP719" s="339"/>
      <c r="BQ719" s="339"/>
      <c r="BR719" s="339"/>
      <c r="BS719" s="339"/>
      <c r="BT719" s="339"/>
      <c r="BU719" s="339"/>
      <c r="BV719" s="340"/>
      <c r="BW719" s="338" t="s">
        <v>431</v>
      </c>
      <c r="BX719" s="339"/>
      <c r="BY719" s="339"/>
      <c r="BZ719" s="339"/>
      <c r="CA719" s="339"/>
      <c r="CB719" s="339"/>
      <c r="CC719" s="339"/>
      <c r="CD719" s="339"/>
      <c r="CE719" s="340"/>
      <c r="CF719" s="338" t="s">
        <v>432</v>
      </c>
      <c r="CG719" s="339"/>
      <c r="CH719" s="339"/>
      <c r="CI719" s="339"/>
      <c r="CJ719" s="339"/>
      <c r="CK719" s="339"/>
      <c r="CL719" s="339"/>
      <c r="CM719" s="339"/>
      <c r="CN719" s="340"/>
    </row>
    <row r="720" spans="4:92" ht="14.25" customHeight="1" x14ac:dyDescent="0.35">
      <c r="D720" s="511">
        <v>3</v>
      </c>
      <c r="E720" s="511"/>
      <c r="F720" s="511"/>
      <c r="G720" s="511"/>
      <c r="H720" s="511"/>
      <c r="I720" s="511"/>
      <c r="J720" s="511"/>
      <c r="K720" s="511"/>
      <c r="L720" s="511"/>
      <c r="M720" s="511"/>
      <c r="N720" s="511"/>
      <c r="O720" s="511"/>
      <c r="P720" s="511"/>
      <c r="Q720" s="511"/>
      <c r="R720" s="511"/>
      <c r="S720" s="511"/>
      <c r="T720" s="511"/>
      <c r="U720" s="511"/>
      <c r="V720" s="511"/>
      <c r="W720" s="242">
        <v>48</v>
      </c>
      <c r="X720" s="242"/>
      <c r="Y720" s="242"/>
      <c r="Z720" s="242"/>
      <c r="AA720" s="242"/>
      <c r="AB720" s="242"/>
      <c r="AC720" s="242">
        <v>39</v>
      </c>
      <c r="AD720" s="242"/>
      <c r="AE720" s="242"/>
      <c r="AF720" s="242"/>
      <c r="AG720" s="242"/>
      <c r="AH720" s="242"/>
      <c r="AI720" s="243"/>
      <c r="AJ720" s="244"/>
      <c r="AK720" s="244"/>
      <c r="AL720" s="244"/>
      <c r="AM720" s="244"/>
      <c r="AN720" s="245"/>
      <c r="AO720" s="243"/>
      <c r="AP720" s="244"/>
      <c r="AQ720" s="244"/>
      <c r="AR720" s="244"/>
      <c r="AS720" s="244"/>
      <c r="AT720" s="245"/>
      <c r="AV720" s="341"/>
      <c r="AW720" s="342"/>
      <c r="AX720" s="342"/>
      <c r="AY720" s="342"/>
      <c r="AZ720" s="342"/>
      <c r="BA720" s="342"/>
      <c r="BB720" s="342"/>
      <c r="BC720" s="342"/>
      <c r="BD720" s="343"/>
      <c r="BE720" s="332"/>
      <c r="BF720" s="333"/>
      <c r="BG720" s="333"/>
      <c r="BH720" s="333"/>
      <c r="BI720" s="333"/>
      <c r="BJ720" s="333"/>
      <c r="BK720" s="333"/>
      <c r="BL720" s="333"/>
      <c r="BM720" s="334"/>
      <c r="BN720" s="341"/>
      <c r="BO720" s="342"/>
      <c r="BP720" s="342"/>
      <c r="BQ720" s="342"/>
      <c r="BR720" s="342"/>
      <c r="BS720" s="342"/>
      <c r="BT720" s="342"/>
      <c r="BU720" s="342"/>
      <c r="BV720" s="343"/>
      <c r="BW720" s="341"/>
      <c r="BX720" s="342"/>
      <c r="BY720" s="342"/>
      <c r="BZ720" s="342"/>
      <c r="CA720" s="342"/>
      <c r="CB720" s="342"/>
      <c r="CC720" s="342"/>
      <c r="CD720" s="342"/>
      <c r="CE720" s="343"/>
      <c r="CF720" s="341"/>
      <c r="CG720" s="342"/>
      <c r="CH720" s="342"/>
      <c r="CI720" s="342"/>
      <c r="CJ720" s="342"/>
      <c r="CK720" s="342"/>
      <c r="CL720" s="342"/>
      <c r="CM720" s="342"/>
      <c r="CN720" s="343"/>
    </row>
    <row r="721" spans="4:92" ht="14.25" customHeight="1" x14ac:dyDescent="0.35">
      <c r="D721" s="357">
        <v>4</v>
      </c>
      <c r="E721" s="357"/>
      <c r="F721" s="357"/>
      <c r="G721" s="357"/>
      <c r="H721" s="357"/>
      <c r="I721" s="357"/>
      <c r="J721" s="357"/>
      <c r="K721" s="357"/>
      <c r="L721" s="357"/>
      <c r="M721" s="357"/>
      <c r="N721" s="357"/>
      <c r="O721" s="357"/>
      <c r="P721" s="357"/>
      <c r="Q721" s="357"/>
      <c r="R721" s="357"/>
      <c r="S721" s="357"/>
      <c r="T721" s="357"/>
      <c r="U721" s="357"/>
      <c r="V721" s="357"/>
      <c r="W721" s="240">
        <v>0</v>
      </c>
      <c r="X721" s="240"/>
      <c r="Y721" s="240"/>
      <c r="Z721" s="240"/>
      <c r="AA721" s="240"/>
      <c r="AB721" s="240"/>
      <c r="AC721" s="240">
        <v>7</v>
      </c>
      <c r="AD721" s="240"/>
      <c r="AE721" s="240"/>
      <c r="AF721" s="240"/>
      <c r="AG721" s="240"/>
      <c r="AH721" s="240"/>
      <c r="AI721" s="521"/>
      <c r="AJ721" s="522"/>
      <c r="AK721" s="522"/>
      <c r="AL721" s="522"/>
      <c r="AM721" s="522"/>
      <c r="AN721" s="523"/>
      <c r="AO721" s="521"/>
      <c r="AP721" s="522"/>
      <c r="AQ721" s="522"/>
      <c r="AR721" s="522"/>
      <c r="AS721" s="522"/>
      <c r="AT721" s="523"/>
      <c r="AV721" s="344"/>
      <c r="AW721" s="345"/>
      <c r="AX721" s="345"/>
      <c r="AY721" s="345"/>
      <c r="AZ721" s="345"/>
      <c r="BA721" s="345"/>
      <c r="BB721" s="345"/>
      <c r="BC721" s="345"/>
      <c r="BD721" s="346"/>
      <c r="BE721" s="335"/>
      <c r="BF721" s="336"/>
      <c r="BG721" s="336"/>
      <c r="BH721" s="336"/>
      <c r="BI721" s="336"/>
      <c r="BJ721" s="336"/>
      <c r="BK721" s="336"/>
      <c r="BL721" s="336"/>
      <c r="BM721" s="337"/>
      <c r="BN721" s="344"/>
      <c r="BO721" s="345"/>
      <c r="BP721" s="345"/>
      <c r="BQ721" s="345"/>
      <c r="BR721" s="345"/>
      <c r="BS721" s="345"/>
      <c r="BT721" s="345"/>
      <c r="BU721" s="345"/>
      <c r="BV721" s="346"/>
      <c r="BW721" s="344"/>
      <c r="BX721" s="345"/>
      <c r="BY721" s="345"/>
      <c r="BZ721" s="345"/>
      <c r="CA721" s="345"/>
      <c r="CB721" s="345"/>
      <c r="CC721" s="345"/>
      <c r="CD721" s="345"/>
      <c r="CE721" s="346"/>
      <c r="CF721" s="344"/>
      <c r="CG721" s="345"/>
      <c r="CH721" s="345"/>
      <c r="CI721" s="345"/>
      <c r="CJ721" s="345"/>
      <c r="CK721" s="345"/>
      <c r="CL721" s="345"/>
      <c r="CM721" s="345"/>
      <c r="CN721" s="346"/>
    </row>
    <row r="722" spans="4:92" ht="16.5" customHeight="1" x14ac:dyDescent="0.35">
      <c r="D722" s="357">
        <v>5</v>
      </c>
      <c r="E722" s="357"/>
      <c r="F722" s="357"/>
      <c r="G722" s="357"/>
      <c r="H722" s="357"/>
      <c r="I722" s="357"/>
      <c r="J722" s="357"/>
      <c r="K722" s="357"/>
      <c r="L722" s="357"/>
      <c r="M722" s="357"/>
      <c r="N722" s="357"/>
      <c r="O722" s="357"/>
      <c r="P722" s="357"/>
      <c r="Q722" s="357"/>
      <c r="R722" s="357"/>
      <c r="S722" s="357"/>
      <c r="T722" s="357"/>
      <c r="U722" s="357"/>
      <c r="V722" s="357"/>
      <c r="W722" s="240">
        <v>0</v>
      </c>
      <c r="X722" s="240"/>
      <c r="Y722" s="240"/>
      <c r="Z722" s="240"/>
      <c r="AA722" s="240"/>
      <c r="AB722" s="240"/>
      <c r="AC722" s="240">
        <v>0</v>
      </c>
      <c r="AD722" s="240"/>
      <c r="AE722" s="240"/>
      <c r="AF722" s="240"/>
      <c r="AG722" s="240"/>
      <c r="AH722" s="240"/>
      <c r="AI722" s="521"/>
      <c r="AJ722" s="522"/>
      <c r="AK722" s="522"/>
      <c r="AL722" s="522"/>
      <c r="AM722" s="522"/>
      <c r="AN722" s="523"/>
      <c r="AO722" s="521"/>
      <c r="AP722" s="522"/>
      <c r="AQ722" s="522"/>
      <c r="AR722" s="522"/>
      <c r="AS722" s="522"/>
      <c r="AT722" s="523"/>
      <c r="AV722" s="240" t="s">
        <v>1009</v>
      </c>
      <c r="AW722" s="240"/>
      <c r="AX722" s="240"/>
      <c r="AY722" s="240"/>
      <c r="AZ722" s="240"/>
      <c r="BA722" s="240"/>
      <c r="BB722" s="240"/>
      <c r="BC722" s="240"/>
      <c r="BD722" s="240"/>
      <c r="BE722" s="240"/>
      <c r="BF722" s="240"/>
      <c r="BG722" s="240"/>
      <c r="BH722" s="240"/>
      <c r="BI722" s="240"/>
      <c r="BJ722" s="240"/>
      <c r="BK722" s="240"/>
      <c r="BL722" s="240"/>
      <c r="BM722" s="240"/>
      <c r="BN722" s="240" t="s">
        <v>1010</v>
      </c>
      <c r="BO722" s="240"/>
      <c r="BP722" s="240"/>
      <c r="BQ722" s="240"/>
      <c r="BR722" s="240"/>
      <c r="BS722" s="240"/>
      <c r="BT722" s="240"/>
      <c r="BU722" s="240"/>
      <c r="BV722" s="240"/>
      <c r="BW722" s="347">
        <v>243</v>
      </c>
      <c r="BX722" s="347"/>
      <c r="BY722" s="347"/>
      <c r="BZ722" s="347"/>
      <c r="CA722" s="347"/>
      <c r="CB722" s="347"/>
      <c r="CC722" s="347"/>
      <c r="CD722" s="347"/>
      <c r="CE722" s="347"/>
      <c r="CF722" s="347" t="s">
        <v>1011</v>
      </c>
      <c r="CG722" s="347"/>
      <c r="CH722" s="347"/>
      <c r="CI722" s="347"/>
      <c r="CJ722" s="347"/>
      <c r="CK722" s="347"/>
      <c r="CL722" s="347"/>
      <c r="CM722" s="347"/>
      <c r="CN722" s="347"/>
    </row>
    <row r="723" spans="4:92" ht="50.25" customHeight="1" x14ac:dyDescent="0.35">
      <c r="D723" s="357">
        <v>6</v>
      </c>
      <c r="E723" s="357"/>
      <c r="F723" s="357"/>
      <c r="G723" s="357"/>
      <c r="H723" s="357"/>
      <c r="I723" s="357"/>
      <c r="J723" s="357"/>
      <c r="K723" s="357"/>
      <c r="L723" s="357"/>
      <c r="M723" s="357"/>
      <c r="N723" s="357"/>
      <c r="O723" s="357"/>
      <c r="P723" s="357"/>
      <c r="Q723" s="357"/>
      <c r="R723" s="357"/>
      <c r="S723" s="357"/>
      <c r="T723" s="357"/>
      <c r="U723" s="357"/>
      <c r="V723" s="357"/>
      <c r="W723" s="240">
        <v>0</v>
      </c>
      <c r="X723" s="240"/>
      <c r="Y723" s="240"/>
      <c r="Z723" s="240"/>
      <c r="AA723" s="240"/>
      <c r="AB723" s="240"/>
      <c r="AC723" s="240">
        <v>0</v>
      </c>
      <c r="AD723" s="240"/>
      <c r="AE723" s="240"/>
      <c r="AF723" s="240"/>
      <c r="AG723" s="240"/>
      <c r="AH723" s="240"/>
      <c r="AI723" s="521"/>
      <c r="AJ723" s="522"/>
      <c r="AK723" s="522"/>
      <c r="AL723" s="522"/>
      <c r="AM723" s="522"/>
      <c r="AN723" s="523"/>
      <c r="AO723" s="521"/>
      <c r="AP723" s="522"/>
      <c r="AQ723" s="522"/>
      <c r="AR723" s="522"/>
      <c r="AS723" s="522"/>
      <c r="AT723" s="523"/>
      <c r="AV723" s="240"/>
      <c r="AW723" s="240"/>
      <c r="AX723" s="240"/>
      <c r="AY723" s="240"/>
      <c r="AZ723" s="240"/>
      <c r="BA723" s="240"/>
      <c r="BB723" s="240"/>
      <c r="BC723" s="240"/>
      <c r="BD723" s="240"/>
      <c r="BE723" s="240"/>
      <c r="BF723" s="240"/>
      <c r="BG723" s="240"/>
      <c r="BH723" s="240"/>
      <c r="BI723" s="240"/>
      <c r="BJ723" s="240"/>
      <c r="BK723" s="240"/>
      <c r="BL723" s="240"/>
      <c r="BM723" s="240"/>
      <c r="BN723" s="240"/>
      <c r="BO723" s="240"/>
      <c r="BP723" s="240"/>
      <c r="BQ723" s="240"/>
      <c r="BR723" s="240"/>
      <c r="BS723" s="240"/>
      <c r="BT723" s="240"/>
      <c r="BU723" s="240"/>
      <c r="BV723" s="240"/>
      <c r="BW723" s="347"/>
      <c r="BX723" s="347"/>
      <c r="BY723" s="347"/>
      <c r="BZ723" s="347"/>
      <c r="CA723" s="347"/>
      <c r="CB723" s="347"/>
      <c r="CC723" s="347"/>
      <c r="CD723" s="347"/>
      <c r="CE723" s="347"/>
      <c r="CF723" s="347"/>
      <c r="CG723" s="347"/>
      <c r="CH723" s="347"/>
      <c r="CI723" s="347"/>
      <c r="CJ723" s="347"/>
      <c r="CK723" s="347"/>
      <c r="CL723" s="347"/>
      <c r="CM723" s="347"/>
      <c r="CN723" s="347"/>
    </row>
    <row r="724" spans="4:92" ht="14.25" customHeight="1" x14ac:dyDescent="0.35">
      <c r="D724" s="354" t="s">
        <v>409</v>
      </c>
      <c r="E724" s="354"/>
      <c r="F724" s="354"/>
      <c r="G724" s="354"/>
      <c r="H724" s="354"/>
      <c r="I724" s="354"/>
      <c r="J724" s="354"/>
      <c r="K724" s="354"/>
      <c r="L724" s="354"/>
      <c r="M724" s="354"/>
      <c r="N724" s="354"/>
      <c r="O724" s="354"/>
      <c r="P724" s="354"/>
      <c r="Q724" s="354"/>
      <c r="R724" s="354"/>
      <c r="S724" s="354"/>
      <c r="T724" s="354"/>
      <c r="U724" s="354"/>
      <c r="V724" s="354"/>
      <c r="W724" s="354"/>
      <c r="X724" s="354"/>
      <c r="Y724" s="354"/>
      <c r="Z724" s="354"/>
      <c r="AA724" s="354"/>
      <c r="AB724" s="354"/>
      <c r="AC724" s="354"/>
      <c r="AD724" s="354"/>
      <c r="AE724" s="354"/>
      <c r="AF724" s="354"/>
      <c r="AG724" s="354"/>
      <c r="AH724" s="354"/>
      <c r="AI724" s="354"/>
      <c r="AJ724" s="354"/>
      <c r="AK724" s="354"/>
      <c r="AL724" s="354"/>
      <c r="AM724" s="354"/>
      <c r="AN724" s="354"/>
      <c r="AO724" s="354"/>
      <c r="AP724" s="354"/>
      <c r="AQ724" s="354"/>
      <c r="AR724" s="354"/>
      <c r="AS724" s="354"/>
      <c r="AT724" s="354"/>
      <c r="AV724" s="531"/>
      <c r="AW724" s="356"/>
      <c r="AX724" s="356"/>
      <c r="AY724" s="356"/>
      <c r="AZ724" s="356"/>
      <c r="BA724" s="356"/>
      <c r="BB724" s="356"/>
      <c r="BC724" s="356"/>
      <c r="BD724" s="356"/>
      <c r="BE724" s="356"/>
      <c r="BF724" s="356"/>
      <c r="BG724" s="356"/>
      <c r="BH724" s="356"/>
      <c r="BI724" s="356"/>
      <c r="BJ724" s="356"/>
      <c r="BK724" s="356"/>
      <c r="BL724" s="356"/>
      <c r="BM724" s="356"/>
      <c r="BN724" s="356"/>
      <c r="BO724" s="356"/>
      <c r="BP724" s="356"/>
      <c r="BQ724" s="356"/>
      <c r="BR724" s="356"/>
      <c r="BS724" s="356"/>
      <c r="BT724" s="356"/>
      <c r="BU724" s="356"/>
      <c r="BV724" s="356"/>
      <c r="BW724" s="356"/>
      <c r="BX724" s="356"/>
      <c r="BY724" s="356"/>
      <c r="BZ724" s="356"/>
      <c r="CA724" s="356"/>
      <c r="CB724" s="356"/>
      <c r="CC724" s="356"/>
      <c r="CD724" s="356"/>
      <c r="CE724" s="356"/>
      <c r="CF724" s="356"/>
      <c r="CG724" s="356"/>
      <c r="CH724" s="356"/>
      <c r="CI724" s="356"/>
      <c r="CJ724" s="356"/>
      <c r="CK724" s="356"/>
      <c r="CL724" s="356"/>
      <c r="CM724" s="356"/>
      <c r="CN724" s="356"/>
    </row>
    <row r="725" spans="4:92" ht="14.25" customHeight="1" x14ac:dyDescent="0.35"/>
    <row r="726" spans="4:92" ht="14.25" customHeight="1" x14ac:dyDescent="0.35">
      <c r="D726" s="358" t="s">
        <v>413</v>
      </c>
      <c r="E726" s="358"/>
      <c r="F726" s="358"/>
      <c r="G726" s="358"/>
      <c r="H726" s="358"/>
      <c r="I726" s="358"/>
      <c r="J726" s="358"/>
      <c r="K726" s="358"/>
      <c r="L726" s="358"/>
      <c r="M726" s="358"/>
      <c r="N726" s="358"/>
      <c r="O726" s="358"/>
      <c r="P726" s="358"/>
      <c r="Q726" s="358"/>
      <c r="R726" s="358"/>
      <c r="S726" s="358"/>
      <c r="T726" s="358"/>
      <c r="U726" s="358"/>
      <c r="V726" s="358"/>
      <c r="W726" s="358"/>
      <c r="X726" s="358"/>
      <c r="Y726" s="358"/>
      <c r="Z726" s="358"/>
      <c r="AA726" s="358"/>
      <c r="AB726" s="358"/>
      <c r="AC726" s="358"/>
      <c r="AD726" s="358"/>
      <c r="AE726" s="358"/>
      <c r="AF726" s="358"/>
      <c r="AG726" s="358"/>
      <c r="AH726" s="358"/>
      <c r="AI726" s="358"/>
      <c r="AJ726" s="358"/>
      <c r="AK726" s="358"/>
      <c r="AL726" s="358"/>
      <c r="AM726" s="358"/>
      <c r="AN726" s="358"/>
      <c r="AO726" s="358"/>
      <c r="AP726" s="358"/>
      <c r="AQ726" s="358"/>
      <c r="AR726" s="358"/>
      <c r="AS726" s="358"/>
      <c r="AT726" s="358"/>
      <c r="AU726" s="14"/>
      <c r="AV726" s="358" t="s">
        <v>434</v>
      </c>
      <c r="AW726" s="358"/>
      <c r="AX726" s="358"/>
      <c r="AY726" s="358"/>
      <c r="AZ726" s="358"/>
      <c r="BA726" s="358"/>
      <c r="BB726" s="358"/>
      <c r="BC726" s="358"/>
      <c r="BD726" s="358"/>
      <c r="BE726" s="358"/>
      <c r="BF726" s="358"/>
      <c r="BG726" s="358"/>
      <c r="BH726" s="358"/>
      <c r="BI726" s="358"/>
      <c r="BJ726" s="358"/>
      <c r="BK726" s="358"/>
      <c r="BL726" s="358"/>
      <c r="BM726" s="358"/>
      <c r="BN726" s="358"/>
      <c r="BO726" s="358"/>
      <c r="BP726" s="358"/>
      <c r="BQ726" s="358"/>
      <c r="BR726" s="358"/>
      <c r="BS726" s="358"/>
      <c r="BT726" s="358"/>
      <c r="BU726" s="358"/>
      <c r="BV726" s="358"/>
      <c r="BW726" s="358"/>
      <c r="BX726" s="358"/>
      <c r="BY726" s="358"/>
      <c r="BZ726" s="358"/>
      <c r="CA726" s="358"/>
      <c r="CB726" s="358"/>
      <c r="CC726" s="358"/>
      <c r="CD726" s="358"/>
      <c r="CE726" s="358"/>
      <c r="CF726" s="358"/>
      <c r="CG726" s="358"/>
      <c r="CH726" s="358"/>
      <c r="CI726" s="358"/>
      <c r="CJ726" s="358"/>
      <c r="CK726" s="358"/>
      <c r="CL726" s="358"/>
      <c r="CM726" s="358"/>
      <c r="CN726" s="358"/>
    </row>
    <row r="727" spans="4:92" ht="14.25" customHeight="1" x14ac:dyDescent="0.35">
      <c r="D727" s="358"/>
      <c r="E727" s="358"/>
      <c r="F727" s="358"/>
      <c r="G727" s="358"/>
      <c r="H727" s="358"/>
      <c r="I727" s="358"/>
      <c r="J727" s="358"/>
      <c r="K727" s="358"/>
      <c r="L727" s="358"/>
      <c r="M727" s="358"/>
      <c r="N727" s="358"/>
      <c r="O727" s="358"/>
      <c r="P727" s="358"/>
      <c r="Q727" s="358"/>
      <c r="R727" s="358"/>
      <c r="S727" s="358"/>
      <c r="T727" s="358"/>
      <c r="U727" s="358"/>
      <c r="V727" s="358"/>
      <c r="W727" s="358"/>
      <c r="X727" s="358"/>
      <c r="Y727" s="358"/>
      <c r="Z727" s="358"/>
      <c r="AA727" s="358"/>
      <c r="AB727" s="358"/>
      <c r="AC727" s="358"/>
      <c r="AD727" s="358"/>
      <c r="AE727" s="358"/>
      <c r="AF727" s="358"/>
      <c r="AG727" s="358"/>
      <c r="AH727" s="358"/>
      <c r="AI727" s="358"/>
      <c r="AJ727" s="358"/>
      <c r="AK727" s="358"/>
      <c r="AL727" s="358"/>
      <c r="AM727" s="358"/>
      <c r="AN727" s="358"/>
      <c r="AO727" s="358"/>
      <c r="AP727" s="358"/>
      <c r="AQ727" s="358"/>
      <c r="AR727" s="358"/>
      <c r="AS727" s="358"/>
      <c r="AT727" s="358"/>
      <c r="AU727" s="14"/>
      <c r="AV727" s="358"/>
      <c r="AW727" s="358"/>
      <c r="AX727" s="358"/>
      <c r="AY727" s="358"/>
      <c r="AZ727" s="358"/>
      <c r="BA727" s="358"/>
      <c r="BB727" s="358"/>
      <c r="BC727" s="358"/>
      <c r="BD727" s="358"/>
      <c r="BE727" s="358"/>
      <c r="BF727" s="358"/>
      <c r="BG727" s="358"/>
      <c r="BH727" s="358"/>
      <c r="BI727" s="358"/>
      <c r="BJ727" s="358"/>
      <c r="BK727" s="358"/>
      <c r="BL727" s="358"/>
      <c r="BM727" s="358"/>
      <c r="BN727" s="358"/>
      <c r="BO727" s="358"/>
      <c r="BP727" s="358"/>
      <c r="BQ727" s="358"/>
      <c r="BR727" s="358"/>
      <c r="BS727" s="358"/>
      <c r="BT727" s="358"/>
      <c r="BU727" s="358"/>
      <c r="BV727" s="358"/>
      <c r="BW727" s="358"/>
      <c r="BX727" s="358"/>
      <c r="BY727" s="358"/>
      <c r="BZ727" s="358"/>
      <c r="CA727" s="358"/>
      <c r="CB727" s="358"/>
      <c r="CC727" s="358"/>
      <c r="CD727" s="358"/>
      <c r="CE727" s="358"/>
      <c r="CF727" s="358"/>
      <c r="CG727" s="358"/>
      <c r="CH727" s="358"/>
      <c r="CI727" s="358"/>
      <c r="CJ727" s="358"/>
      <c r="CK727" s="358"/>
      <c r="CL727" s="358"/>
      <c r="CM727" s="358"/>
      <c r="CN727" s="358"/>
    </row>
    <row r="728" spans="4:92" ht="14.25" customHeight="1" x14ac:dyDescent="0.35"/>
    <row r="729" spans="4:92" ht="14.25" customHeight="1" x14ac:dyDescent="0.35">
      <c r="D729" s="241" t="s">
        <v>865</v>
      </c>
      <c r="E729" s="241"/>
      <c r="F729" s="241"/>
      <c r="G729" s="241"/>
      <c r="H729" s="241"/>
      <c r="I729" s="241"/>
      <c r="J729" s="241"/>
      <c r="K729" s="241"/>
      <c r="L729" s="241"/>
      <c r="M729" s="241"/>
      <c r="N729" s="241"/>
      <c r="O729" s="241"/>
      <c r="P729" s="241"/>
      <c r="Q729" s="241"/>
      <c r="R729" s="241"/>
      <c r="S729" s="241"/>
      <c r="T729" s="241"/>
      <c r="U729" s="241"/>
      <c r="V729" s="241"/>
      <c r="W729" s="241"/>
      <c r="X729" s="241"/>
      <c r="Y729" s="241"/>
      <c r="Z729" s="241"/>
      <c r="AA729" s="241"/>
      <c r="AB729" s="241"/>
      <c r="AC729" s="241"/>
      <c r="AD729" s="241"/>
      <c r="AE729" s="241"/>
      <c r="AF729" s="241"/>
      <c r="AG729" s="241"/>
      <c r="AH729" s="241"/>
      <c r="AI729" s="241"/>
      <c r="AJ729" s="241"/>
      <c r="AK729" s="241"/>
      <c r="AL729" s="241"/>
      <c r="AM729" s="241"/>
      <c r="AN729" s="241"/>
      <c r="AO729" s="241"/>
      <c r="AP729" s="241"/>
      <c r="AQ729" s="241"/>
      <c r="AR729" s="241"/>
      <c r="AS729" s="241"/>
      <c r="AT729" s="241"/>
      <c r="AU729" s="3"/>
      <c r="AV729" s="241" t="s">
        <v>435</v>
      </c>
      <c r="AW729" s="241"/>
      <c r="AX729" s="241"/>
      <c r="AY729" s="241"/>
      <c r="AZ729" s="241"/>
      <c r="BA729" s="241"/>
      <c r="BB729" s="241"/>
      <c r="BC729" s="241"/>
      <c r="BD729" s="241"/>
      <c r="BE729" s="241"/>
      <c r="BF729" s="241"/>
      <c r="BG729" s="241"/>
      <c r="BH729" s="241"/>
      <c r="BI729" s="241"/>
      <c r="BJ729" s="241"/>
      <c r="BK729" s="241"/>
      <c r="BL729" s="241"/>
      <c r="BM729" s="241"/>
      <c r="BN729" s="241"/>
      <c r="BO729" s="241"/>
      <c r="BP729" s="241"/>
      <c r="BQ729" s="241"/>
      <c r="BR729" s="241"/>
      <c r="BS729" s="241"/>
      <c r="BT729" s="241"/>
      <c r="BU729" s="241"/>
      <c r="BV729" s="241"/>
      <c r="BW729" s="241"/>
      <c r="BX729" s="241"/>
      <c r="BY729" s="241"/>
      <c r="BZ729" s="241"/>
      <c r="CA729" s="241"/>
      <c r="CB729" s="241"/>
      <c r="CC729" s="241"/>
      <c r="CD729" s="241"/>
      <c r="CE729" s="241"/>
      <c r="CF729" s="241"/>
      <c r="CG729" s="241"/>
      <c r="CH729" s="241"/>
      <c r="CI729" s="241"/>
      <c r="CJ729" s="241"/>
      <c r="CK729" s="241"/>
      <c r="CL729" s="241"/>
    </row>
    <row r="730" spans="4:92" ht="14.25" customHeight="1" x14ac:dyDescent="0.35">
      <c r="D730" s="241"/>
      <c r="E730" s="241"/>
      <c r="F730" s="241"/>
      <c r="G730" s="241"/>
      <c r="H730" s="241"/>
      <c r="I730" s="241"/>
      <c r="J730" s="241"/>
      <c r="K730" s="241"/>
      <c r="L730" s="241"/>
      <c r="M730" s="241"/>
      <c r="N730" s="241"/>
      <c r="O730" s="241"/>
      <c r="P730" s="241"/>
      <c r="Q730" s="241"/>
      <c r="R730" s="241"/>
      <c r="S730" s="241"/>
      <c r="T730" s="241"/>
      <c r="U730" s="241"/>
      <c r="V730" s="241"/>
      <c r="W730" s="241"/>
      <c r="X730" s="241"/>
      <c r="Y730" s="241"/>
      <c r="Z730" s="241"/>
      <c r="AA730" s="241"/>
      <c r="AB730" s="241"/>
      <c r="AC730" s="241"/>
      <c r="AD730" s="241"/>
      <c r="AE730" s="241"/>
      <c r="AF730" s="241"/>
      <c r="AG730" s="241"/>
      <c r="AH730" s="241"/>
      <c r="AI730" s="241"/>
      <c r="AJ730" s="241"/>
      <c r="AK730" s="241"/>
      <c r="AL730" s="241"/>
      <c r="AM730" s="241"/>
      <c r="AN730" s="241"/>
      <c r="AO730" s="241"/>
      <c r="AP730" s="241"/>
      <c r="AQ730" s="241"/>
      <c r="AR730" s="241"/>
      <c r="AS730" s="241"/>
      <c r="AT730" s="241"/>
      <c r="AV730" s="241"/>
      <c r="AW730" s="241"/>
      <c r="AX730" s="241"/>
      <c r="AY730" s="241"/>
      <c r="AZ730" s="241"/>
      <c r="BA730" s="241"/>
      <c r="BB730" s="241"/>
      <c r="BC730" s="241"/>
      <c r="BD730" s="241"/>
      <c r="BE730" s="241"/>
      <c r="BF730" s="241"/>
      <c r="BG730" s="241"/>
      <c r="BH730" s="241"/>
      <c r="BI730" s="241"/>
      <c r="BJ730" s="241"/>
      <c r="BK730" s="241"/>
      <c r="BL730" s="241"/>
      <c r="BM730" s="241"/>
      <c r="BN730" s="241"/>
      <c r="BO730" s="241"/>
      <c r="BP730" s="241"/>
      <c r="BQ730" s="241"/>
      <c r="BR730" s="241"/>
      <c r="BS730" s="241"/>
      <c r="BT730" s="241"/>
      <c r="BU730" s="241"/>
      <c r="BV730" s="241"/>
      <c r="BW730" s="241"/>
      <c r="BX730" s="241"/>
      <c r="BY730" s="241"/>
      <c r="BZ730" s="241"/>
      <c r="CA730" s="241"/>
      <c r="CB730" s="241"/>
      <c r="CC730" s="241"/>
      <c r="CD730" s="241"/>
      <c r="CE730" s="241"/>
      <c r="CF730" s="241"/>
      <c r="CG730" s="241"/>
      <c r="CH730" s="241"/>
      <c r="CI730" s="241"/>
      <c r="CJ730" s="241"/>
      <c r="CK730" s="241"/>
      <c r="CL730" s="241"/>
    </row>
    <row r="731" spans="4:92" ht="14.25" customHeight="1" x14ac:dyDescent="0.35">
      <c r="D731" s="329" t="s">
        <v>414</v>
      </c>
      <c r="E731" s="330"/>
      <c r="F731" s="330"/>
      <c r="G731" s="330"/>
      <c r="H731" s="330"/>
      <c r="I731" s="330"/>
      <c r="J731" s="330"/>
      <c r="K731" s="330"/>
      <c r="L731" s="330"/>
      <c r="M731" s="330"/>
      <c r="N731" s="330"/>
      <c r="O731" s="330"/>
      <c r="P731" s="330"/>
      <c r="Q731" s="330"/>
      <c r="R731" s="330"/>
      <c r="S731" s="330"/>
      <c r="T731" s="331"/>
      <c r="U731" s="237" t="s">
        <v>412</v>
      </c>
      <c r="V731" s="238"/>
      <c r="W731" s="238"/>
      <c r="X731" s="238"/>
      <c r="Y731" s="238"/>
      <c r="Z731" s="238"/>
      <c r="AA731" s="238"/>
      <c r="AB731" s="238"/>
      <c r="AC731" s="238"/>
      <c r="AD731" s="238"/>
      <c r="AE731" s="238"/>
      <c r="AF731" s="238"/>
      <c r="AG731" s="238"/>
      <c r="AH731" s="239"/>
      <c r="AI731" s="329" t="s">
        <v>415</v>
      </c>
      <c r="AJ731" s="330"/>
      <c r="AK731" s="330"/>
      <c r="AL731" s="330"/>
      <c r="AM731" s="330"/>
      <c r="AN731" s="330"/>
      <c r="AO731" s="330"/>
      <c r="AP731" s="330"/>
      <c r="AQ731" s="330"/>
      <c r="AR731" s="330"/>
      <c r="AS731" s="330"/>
      <c r="AT731" s="331"/>
      <c r="AU731" s="60"/>
      <c r="AV731" s="329" t="s">
        <v>408</v>
      </c>
      <c r="AW731" s="330"/>
      <c r="AX731" s="330"/>
      <c r="AY731" s="330"/>
      <c r="AZ731" s="330"/>
      <c r="BA731" s="330"/>
      <c r="BB731" s="330"/>
      <c r="BC731" s="330"/>
      <c r="BD731" s="330"/>
      <c r="BE731" s="330"/>
      <c r="BF731" s="330"/>
      <c r="BG731" s="330"/>
      <c r="BH731" s="330"/>
      <c r="BI731" s="330"/>
      <c r="BJ731" s="330"/>
      <c r="BK731" s="330"/>
      <c r="BL731" s="330"/>
      <c r="BM731" s="330"/>
      <c r="BN731" s="330"/>
      <c r="BO731" s="330"/>
      <c r="BP731" s="330"/>
      <c r="BQ731" s="330"/>
      <c r="BR731" s="330"/>
      <c r="BS731" s="330"/>
      <c r="BT731" s="330"/>
      <c r="BU731" s="330"/>
      <c r="BV731" s="330"/>
      <c r="BW731" s="330"/>
      <c r="BX731" s="330"/>
      <c r="BY731" s="330"/>
      <c r="BZ731" s="330"/>
      <c r="CA731" s="330"/>
      <c r="CB731" s="330"/>
      <c r="CC731" s="330"/>
      <c r="CD731" s="330"/>
      <c r="CE731" s="330"/>
      <c r="CF731" s="330"/>
      <c r="CG731" s="330"/>
      <c r="CH731" s="330"/>
      <c r="CI731" s="330"/>
      <c r="CJ731" s="330"/>
      <c r="CK731" s="330"/>
      <c r="CL731" s="330"/>
      <c r="CM731" s="330"/>
      <c r="CN731" s="331"/>
    </row>
    <row r="732" spans="4:92" ht="14.25" customHeight="1" x14ac:dyDescent="0.35">
      <c r="D732" s="335"/>
      <c r="E732" s="336"/>
      <c r="F732" s="336"/>
      <c r="G732" s="336"/>
      <c r="H732" s="336"/>
      <c r="I732" s="336"/>
      <c r="J732" s="336"/>
      <c r="K732" s="336"/>
      <c r="L732" s="336"/>
      <c r="M732" s="336"/>
      <c r="N732" s="336"/>
      <c r="O732" s="336"/>
      <c r="P732" s="336"/>
      <c r="Q732" s="336"/>
      <c r="R732" s="336"/>
      <c r="S732" s="336"/>
      <c r="T732" s="337"/>
      <c r="U732" s="237" t="s">
        <v>184</v>
      </c>
      <c r="V732" s="238"/>
      <c r="W732" s="238"/>
      <c r="X732" s="238"/>
      <c r="Y732" s="238"/>
      <c r="Z732" s="238"/>
      <c r="AA732" s="239"/>
      <c r="AB732" s="237" t="s">
        <v>125</v>
      </c>
      <c r="AC732" s="238"/>
      <c r="AD732" s="238"/>
      <c r="AE732" s="238"/>
      <c r="AF732" s="238"/>
      <c r="AG732" s="238"/>
      <c r="AH732" s="239"/>
      <c r="AI732" s="335"/>
      <c r="AJ732" s="336"/>
      <c r="AK732" s="336"/>
      <c r="AL732" s="336"/>
      <c r="AM732" s="336"/>
      <c r="AN732" s="336"/>
      <c r="AO732" s="336"/>
      <c r="AP732" s="336"/>
      <c r="AQ732" s="336"/>
      <c r="AR732" s="336"/>
      <c r="AS732" s="336"/>
      <c r="AT732" s="337"/>
      <c r="AU732" s="60"/>
      <c r="AV732" s="335"/>
      <c r="AW732" s="336"/>
      <c r="AX732" s="336"/>
      <c r="AY732" s="336"/>
      <c r="AZ732" s="336"/>
      <c r="BA732" s="336"/>
      <c r="BB732" s="336"/>
      <c r="BC732" s="336"/>
      <c r="BD732" s="336"/>
      <c r="BE732" s="336"/>
      <c r="BF732" s="336"/>
      <c r="BG732" s="336"/>
      <c r="BH732" s="336"/>
      <c r="BI732" s="336"/>
      <c r="BJ732" s="336"/>
      <c r="BK732" s="336"/>
      <c r="BL732" s="336"/>
      <c r="BM732" s="336"/>
      <c r="BN732" s="336"/>
      <c r="BO732" s="336"/>
      <c r="BP732" s="336"/>
      <c r="BQ732" s="336"/>
      <c r="BR732" s="336"/>
      <c r="BS732" s="336"/>
      <c r="BT732" s="336"/>
      <c r="BU732" s="336"/>
      <c r="BV732" s="336"/>
      <c r="BW732" s="336"/>
      <c r="BX732" s="336"/>
      <c r="BY732" s="336"/>
      <c r="BZ732" s="336"/>
      <c r="CA732" s="336"/>
      <c r="CB732" s="336"/>
      <c r="CC732" s="336"/>
      <c r="CD732" s="336"/>
      <c r="CE732" s="336"/>
      <c r="CF732" s="336"/>
      <c r="CG732" s="336"/>
      <c r="CH732" s="336"/>
      <c r="CI732" s="336"/>
      <c r="CJ732" s="336"/>
      <c r="CK732" s="336"/>
      <c r="CL732" s="336"/>
      <c r="CM732" s="336"/>
      <c r="CN732" s="337"/>
    </row>
    <row r="733" spans="4:92" ht="14.25" customHeight="1" x14ac:dyDescent="0.35">
      <c r="D733" s="243" t="s">
        <v>404</v>
      </c>
      <c r="E733" s="244"/>
      <c r="F733" s="244"/>
      <c r="G733" s="244"/>
      <c r="H733" s="244"/>
      <c r="I733" s="244"/>
      <c r="J733" s="244"/>
      <c r="K733" s="244"/>
      <c r="L733" s="244"/>
      <c r="M733" s="244"/>
      <c r="N733" s="244"/>
      <c r="O733" s="244"/>
      <c r="P733" s="244"/>
      <c r="Q733" s="244"/>
      <c r="R733" s="244"/>
      <c r="S733" s="244"/>
      <c r="T733" s="245"/>
      <c r="U733" s="242">
        <v>1083</v>
      </c>
      <c r="V733" s="242"/>
      <c r="W733" s="242"/>
      <c r="X733" s="242"/>
      <c r="Y733" s="242"/>
      <c r="Z733" s="242"/>
      <c r="AA733" s="242"/>
      <c r="AB733" s="416"/>
      <c r="AC733" s="417"/>
      <c r="AD733" s="417"/>
      <c r="AE733" s="417"/>
      <c r="AF733" s="417"/>
      <c r="AG733" s="417"/>
      <c r="AH733" s="418"/>
      <c r="AI733" s="512"/>
      <c r="AJ733" s="513"/>
      <c r="AK733" s="513"/>
      <c r="AL733" s="513"/>
      <c r="AM733" s="513"/>
      <c r="AN733" s="513"/>
      <c r="AO733" s="513"/>
      <c r="AP733" s="513"/>
      <c r="AQ733" s="513"/>
      <c r="AR733" s="513"/>
      <c r="AS733" s="513"/>
      <c r="AT733" s="514"/>
      <c r="AU733" s="37"/>
      <c r="AV733" s="329" t="s">
        <v>404</v>
      </c>
      <c r="AW733" s="330"/>
      <c r="AX733" s="330"/>
      <c r="AY733" s="330"/>
      <c r="AZ733" s="330"/>
      <c r="BA733" s="330"/>
      <c r="BB733" s="330"/>
      <c r="BC733" s="330"/>
      <c r="BD733" s="330"/>
      <c r="BE733" s="331"/>
      <c r="BF733" s="329" t="s">
        <v>405</v>
      </c>
      <c r="BG733" s="330"/>
      <c r="BH733" s="330"/>
      <c r="BI733" s="330"/>
      <c r="BJ733" s="330"/>
      <c r="BK733" s="330"/>
      <c r="BL733" s="330"/>
      <c r="BM733" s="331"/>
      <c r="BN733" s="329" t="s">
        <v>406</v>
      </c>
      <c r="BO733" s="330"/>
      <c r="BP733" s="330"/>
      <c r="BQ733" s="330"/>
      <c r="BR733" s="330"/>
      <c r="BS733" s="330"/>
      <c r="BT733" s="330"/>
      <c r="BU733" s="330"/>
      <c r="BV733" s="331"/>
      <c r="BW733" s="329" t="s">
        <v>367</v>
      </c>
      <c r="BX733" s="330"/>
      <c r="BY733" s="330"/>
      <c r="BZ733" s="330"/>
      <c r="CA733" s="330"/>
      <c r="CB733" s="330"/>
      <c r="CC733" s="330"/>
      <c r="CD733" s="330"/>
      <c r="CE733" s="331"/>
      <c r="CF733" s="329" t="s">
        <v>407</v>
      </c>
      <c r="CG733" s="330"/>
      <c r="CH733" s="330"/>
      <c r="CI733" s="330"/>
      <c r="CJ733" s="330"/>
      <c r="CK733" s="330"/>
      <c r="CL733" s="330"/>
      <c r="CM733" s="330"/>
      <c r="CN733" s="331"/>
    </row>
    <row r="734" spans="4:92" ht="14.25" customHeight="1" x14ac:dyDescent="0.35">
      <c r="D734" s="243" t="s">
        <v>405</v>
      </c>
      <c r="E734" s="244"/>
      <c r="F734" s="244"/>
      <c r="G734" s="244"/>
      <c r="H734" s="244"/>
      <c r="I734" s="244"/>
      <c r="J734" s="244"/>
      <c r="K734" s="244"/>
      <c r="L734" s="244"/>
      <c r="M734" s="244"/>
      <c r="N734" s="244"/>
      <c r="O734" s="244"/>
      <c r="P734" s="244"/>
      <c r="Q734" s="244"/>
      <c r="R734" s="244"/>
      <c r="S734" s="244"/>
      <c r="T734" s="245"/>
      <c r="U734" s="242">
        <v>59</v>
      </c>
      <c r="V734" s="242"/>
      <c r="W734" s="242"/>
      <c r="X734" s="242"/>
      <c r="Y734" s="242"/>
      <c r="Z734" s="242"/>
      <c r="AA734" s="242"/>
      <c r="AB734" s="537"/>
      <c r="AC734" s="538"/>
      <c r="AD734" s="538"/>
      <c r="AE734" s="538"/>
      <c r="AF734" s="538"/>
      <c r="AG734" s="538"/>
      <c r="AH734" s="539"/>
      <c r="AI734" s="515"/>
      <c r="AJ734" s="516"/>
      <c r="AK734" s="516"/>
      <c r="AL734" s="516"/>
      <c r="AM734" s="516"/>
      <c r="AN734" s="516"/>
      <c r="AO734" s="516"/>
      <c r="AP734" s="516"/>
      <c r="AQ734" s="516"/>
      <c r="AR734" s="516"/>
      <c r="AS734" s="516"/>
      <c r="AT734" s="517"/>
      <c r="AU734" s="37"/>
      <c r="AV734" s="335"/>
      <c r="AW734" s="336"/>
      <c r="AX734" s="336"/>
      <c r="AY734" s="336"/>
      <c r="AZ734" s="336"/>
      <c r="BA734" s="336"/>
      <c r="BB734" s="336"/>
      <c r="BC734" s="336"/>
      <c r="BD734" s="336"/>
      <c r="BE734" s="337"/>
      <c r="BF734" s="335"/>
      <c r="BG734" s="336"/>
      <c r="BH734" s="336"/>
      <c r="BI734" s="336"/>
      <c r="BJ734" s="336"/>
      <c r="BK734" s="336"/>
      <c r="BL734" s="336"/>
      <c r="BM734" s="337"/>
      <c r="BN734" s="335"/>
      <c r="BO734" s="336"/>
      <c r="BP734" s="336"/>
      <c r="BQ734" s="336"/>
      <c r="BR734" s="336"/>
      <c r="BS734" s="336"/>
      <c r="BT734" s="336"/>
      <c r="BU734" s="336"/>
      <c r="BV734" s="337"/>
      <c r="BW734" s="335"/>
      <c r="BX734" s="336"/>
      <c r="BY734" s="336"/>
      <c r="BZ734" s="336"/>
      <c r="CA734" s="336"/>
      <c r="CB734" s="336"/>
      <c r="CC734" s="336"/>
      <c r="CD734" s="336"/>
      <c r="CE734" s="337"/>
      <c r="CF734" s="335"/>
      <c r="CG734" s="336"/>
      <c r="CH734" s="336"/>
      <c r="CI734" s="336"/>
      <c r="CJ734" s="336"/>
      <c r="CK734" s="336"/>
      <c r="CL734" s="336"/>
      <c r="CM734" s="336"/>
      <c r="CN734" s="337"/>
    </row>
    <row r="735" spans="4:92" ht="14.25" customHeight="1" x14ac:dyDescent="0.35">
      <c r="D735" s="243" t="s">
        <v>406</v>
      </c>
      <c r="E735" s="244"/>
      <c r="F735" s="244"/>
      <c r="G735" s="244"/>
      <c r="H735" s="244"/>
      <c r="I735" s="244"/>
      <c r="J735" s="244"/>
      <c r="K735" s="244"/>
      <c r="L735" s="244"/>
      <c r="M735" s="244"/>
      <c r="N735" s="244"/>
      <c r="O735" s="244"/>
      <c r="P735" s="244"/>
      <c r="Q735" s="244"/>
      <c r="R735" s="244"/>
      <c r="S735" s="244"/>
      <c r="T735" s="245"/>
      <c r="U735" s="242">
        <v>0</v>
      </c>
      <c r="V735" s="242"/>
      <c r="W735" s="242"/>
      <c r="X735" s="242"/>
      <c r="Y735" s="242"/>
      <c r="Z735" s="242"/>
      <c r="AA735" s="242"/>
      <c r="AB735" s="537"/>
      <c r="AC735" s="538"/>
      <c r="AD735" s="538"/>
      <c r="AE735" s="538"/>
      <c r="AF735" s="538"/>
      <c r="AG735" s="538"/>
      <c r="AH735" s="539"/>
      <c r="AI735" s="515"/>
      <c r="AJ735" s="516"/>
      <c r="AK735" s="516"/>
      <c r="AL735" s="516"/>
      <c r="AM735" s="516"/>
      <c r="AN735" s="516"/>
      <c r="AO735" s="516"/>
      <c r="AP735" s="516"/>
      <c r="AQ735" s="516"/>
      <c r="AR735" s="516"/>
      <c r="AS735" s="516"/>
      <c r="AT735" s="517"/>
      <c r="AU735" s="37"/>
      <c r="AV735" s="329" t="s">
        <v>184</v>
      </c>
      <c r="AW735" s="330"/>
      <c r="AX735" s="330"/>
      <c r="AY735" s="330"/>
      <c r="AZ735" s="331"/>
      <c r="BA735" s="329" t="s">
        <v>125</v>
      </c>
      <c r="BB735" s="330"/>
      <c r="BC735" s="330"/>
      <c r="BD735" s="330"/>
      <c r="BE735" s="331"/>
      <c r="BF735" s="329" t="s">
        <v>184</v>
      </c>
      <c r="BG735" s="330"/>
      <c r="BH735" s="330"/>
      <c r="BI735" s="331"/>
      <c r="BJ735" s="329" t="s">
        <v>125</v>
      </c>
      <c r="BK735" s="330"/>
      <c r="BL735" s="330"/>
      <c r="BM735" s="331"/>
      <c r="BN735" s="329" t="s">
        <v>184</v>
      </c>
      <c r="BO735" s="330"/>
      <c r="BP735" s="330"/>
      <c r="BQ735" s="331"/>
      <c r="BR735" s="329" t="s">
        <v>125</v>
      </c>
      <c r="BS735" s="330"/>
      <c r="BT735" s="330"/>
      <c r="BU735" s="330"/>
      <c r="BV735" s="331"/>
      <c r="BW735" s="329" t="s">
        <v>184</v>
      </c>
      <c r="BX735" s="330"/>
      <c r="BY735" s="330"/>
      <c r="BZ735" s="331"/>
      <c r="CA735" s="329" t="s">
        <v>125</v>
      </c>
      <c r="CB735" s="330"/>
      <c r="CC735" s="330"/>
      <c r="CD735" s="330"/>
      <c r="CE735" s="331"/>
      <c r="CF735" s="329" t="s">
        <v>184</v>
      </c>
      <c r="CG735" s="330"/>
      <c r="CH735" s="330"/>
      <c r="CI735" s="331"/>
      <c r="CJ735" s="329" t="s">
        <v>125</v>
      </c>
      <c r="CK735" s="330"/>
      <c r="CL735" s="330"/>
      <c r="CM735" s="330"/>
      <c r="CN735" s="331"/>
    </row>
    <row r="736" spans="4:92" ht="14.25" customHeight="1" x14ac:dyDescent="0.35">
      <c r="D736" s="243" t="s">
        <v>367</v>
      </c>
      <c r="E736" s="244"/>
      <c r="F736" s="244"/>
      <c r="G736" s="244"/>
      <c r="H736" s="244"/>
      <c r="I736" s="244"/>
      <c r="J736" s="244"/>
      <c r="K736" s="244"/>
      <c r="L736" s="244"/>
      <c r="M736" s="244"/>
      <c r="N736" s="244"/>
      <c r="O736" s="244"/>
      <c r="P736" s="244"/>
      <c r="Q736" s="244"/>
      <c r="R736" s="244"/>
      <c r="S736" s="244"/>
      <c r="T736" s="245"/>
      <c r="U736" s="242">
        <v>32</v>
      </c>
      <c r="V736" s="242"/>
      <c r="W736" s="242"/>
      <c r="X736" s="242"/>
      <c r="Y736" s="242"/>
      <c r="Z736" s="242"/>
      <c r="AA736" s="242"/>
      <c r="AB736" s="537"/>
      <c r="AC736" s="538"/>
      <c r="AD736" s="538"/>
      <c r="AE736" s="538"/>
      <c r="AF736" s="538"/>
      <c r="AG736" s="538"/>
      <c r="AH736" s="539"/>
      <c r="AI736" s="515"/>
      <c r="AJ736" s="516"/>
      <c r="AK736" s="516"/>
      <c r="AL736" s="516"/>
      <c r="AM736" s="516"/>
      <c r="AN736" s="516"/>
      <c r="AO736" s="516"/>
      <c r="AP736" s="516"/>
      <c r="AQ736" s="516"/>
      <c r="AR736" s="516"/>
      <c r="AS736" s="516"/>
      <c r="AT736" s="517"/>
      <c r="AU736" s="37"/>
      <c r="AV736" s="335"/>
      <c r="AW736" s="336"/>
      <c r="AX736" s="336"/>
      <c r="AY736" s="336"/>
      <c r="AZ736" s="337"/>
      <c r="BA736" s="335"/>
      <c r="BB736" s="336"/>
      <c r="BC736" s="336"/>
      <c r="BD736" s="336"/>
      <c r="BE736" s="337"/>
      <c r="BF736" s="335"/>
      <c r="BG736" s="336"/>
      <c r="BH736" s="336"/>
      <c r="BI736" s="337"/>
      <c r="BJ736" s="335"/>
      <c r="BK736" s="336"/>
      <c r="BL736" s="336"/>
      <c r="BM736" s="337"/>
      <c r="BN736" s="335"/>
      <c r="BO736" s="336"/>
      <c r="BP736" s="336"/>
      <c r="BQ736" s="337"/>
      <c r="BR736" s="335"/>
      <c r="BS736" s="336"/>
      <c r="BT736" s="336"/>
      <c r="BU736" s="336"/>
      <c r="BV736" s="337"/>
      <c r="BW736" s="335"/>
      <c r="BX736" s="336"/>
      <c r="BY736" s="336"/>
      <c r="BZ736" s="337"/>
      <c r="CA736" s="335"/>
      <c r="CB736" s="336"/>
      <c r="CC736" s="336"/>
      <c r="CD736" s="336"/>
      <c r="CE736" s="337"/>
      <c r="CF736" s="335"/>
      <c r="CG736" s="336"/>
      <c r="CH736" s="336"/>
      <c r="CI736" s="337"/>
      <c r="CJ736" s="335"/>
      <c r="CK736" s="336"/>
      <c r="CL736" s="336"/>
      <c r="CM736" s="336"/>
      <c r="CN736" s="337"/>
    </row>
    <row r="737" spans="4:92" ht="14.25" customHeight="1" x14ac:dyDescent="0.35">
      <c r="D737" s="243" t="s">
        <v>407</v>
      </c>
      <c r="E737" s="244"/>
      <c r="F737" s="244"/>
      <c r="G737" s="244"/>
      <c r="H737" s="244"/>
      <c r="I737" s="244"/>
      <c r="J737" s="244"/>
      <c r="K737" s="244"/>
      <c r="L737" s="244"/>
      <c r="M737" s="244"/>
      <c r="N737" s="244"/>
      <c r="O737" s="244"/>
      <c r="P737" s="244"/>
      <c r="Q737" s="244"/>
      <c r="R737" s="244"/>
      <c r="S737" s="244"/>
      <c r="T737" s="245"/>
      <c r="U737" s="242">
        <v>0</v>
      </c>
      <c r="V737" s="242"/>
      <c r="W737" s="242"/>
      <c r="X737" s="242"/>
      <c r="Y737" s="242"/>
      <c r="Z737" s="242"/>
      <c r="AA737" s="242"/>
      <c r="AB737" s="537"/>
      <c r="AC737" s="538"/>
      <c r="AD737" s="538"/>
      <c r="AE737" s="538"/>
      <c r="AF737" s="538"/>
      <c r="AG737" s="538"/>
      <c r="AH737" s="539"/>
      <c r="AI737" s="515"/>
      <c r="AJ737" s="516"/>
      <c r="AK737" s="516"/>
      <c r="AL737" s="516"/>
      <c r="AM737" s="516"/>
      <c r="AN737" s="516"/>
      <c r="AO737" s="516"/>
      <c r="AP737" s="516"/>
      <c r="AQ737" s="516"/>
      <c r="AR737" s="516"/>
      <c r="AS737" s="516"/>
      <c r="AT737" s="517"/>
      <c r="AU737" s="37"/>
      <c r="AV737" s="242">
        <v>1009</v>
      </c>
      <c r="AW737" s="242"/>
      <c r="AX737" s="242"/>
      <c r="AY737" s="242"/>
      <c r="AZ737" s="242"/>
      <c r="BA737" s="242">
        <v>0</v>
      </c>
      <c r="BB737" s="242"/>
      <c r="BC737" s="242"/>
      <c r="BD737" s="242"/>
      <c r="BE737" s="242"/>
      <c r="BF737" s="242"/>
      <c r="BG737" s="242"/>
      <c r="BH737" s="242"/>
      <c r="BI737" s="242"/>
      <c r="BJ737" s="242"/>
      <c r="BK737" s="242"/>
      <c r="BL737" s="242"/>
      <c r="BM737" s="242"/>
      <c r="BN737" s="242"/>
      <c r="BO737" s="242"/>
      <c r="BP737" s="242"/>
      <c r="BQ737" s="242"/>
      <c r="BR737" s="242"/>
      <c r="BS737" s="242"/>
      <c r="BT737" s="242"/>
      <c r="BU737" s="242"/>
      <c r="BV737" s="242"/>
      <c r="BW737" s="242"/>
      <c r="BX737" s="242"/>
      <c r="BY737" s="242"/>
      <c r="BZ737" s="242"/>
      <c r="CA737" s="242"/>
      <c r="CB737" s="242"/>
      <c r="CC737" s="242"/>
      <c r="CD737" s="242"/>
      <c r="CE737" s="242"/>
      <c r="CF737" s="242"/>
      <c r="CG737" s="242"/>
      <c r="CH737" s="242"/>
      <c r="CI737" s="242"/>
      <c r="CJ737" s="242"/>
      <c r="CK737" s="242"/>
      <c r="CL737" s="242"/>
      <c r="CM737" s="242"/>
      <c r="CN737" s="242"/>
    </row>
    <row r="738" spans="4:92" ht="14.25" customHeight="1" x14ac:dyDescent="0.35">
      <c r="D738" s="243" t="s">
        <v>122</v>
      </c>
      <c r="E738" s="244"/>
      <c r="F738" s="244"/>
      <c r="G738" s="244"/>
      <c r="H738" s="244"/>
      <c r="I738" s="244"/>
      <c r="J738" s="244"/>
      <c r="K738" s="244"/>
      <c r="L738" s="244"/>
      <c r="M738" s="244"/>
      <c r="N738" s="244"/>
      <c r="O738" s="244"/>
      <c r="P738" s="244"/>
      <c r="Q738" s="244"/>
      <c r="R738" s="244"/>
      <c r="S738" s="244"/>
      <c r="T738" s="245"/>
      <c r="U738" s="524">
        <v>1174</v>
      </c>
      <c r="V738" s="511"/>
      <c r="W738" s="511"/>
      <c r="X738" s="511"/>
      <c r="Y738" s="511"/>
      <c r="Z738" s="511"/>
      <c r="AA738" s="511"/>
      <c r="AB738" s="419"/>
      <c r="AC738" s="420"/>
      <c r="AD738" s="420"/>
      <c r="AE738" s="420"/>
      <c r="AF738" s="420"/>
      <c r="AG738" s="420"/>
      <c r="AH738" s="421"/>
      <c r="AI738" s="518"/>
      <c r="AJ738" s="519"/>
      <c r="AK738" s="519"/>
      <c r="AL738" s="519"/>
      <c r="AM738" s="519"/>
      <c r="AN738" s="519"/>
      <c r="AO738" s="519"/>
      <c r="AP738" s="519"/>
      <c r="AQ738" s="519"/>
      <c r="AR738" s="519"/>
      <c r="AS738" s="519"/>
      <c r="AT738" s="520"/>
      <c r="AU738" s="37"/>
      <c r="AV738" s="242"/>
      <c r="AW738" s="242"/>
      <c r="AX738" s="242"/>
      <c r="AY738" s="242"/>
      <c r="AZ738" s="242"/>
      <c r="BA738" s="242"/>
      <c r="BB738" s="242"/>
      <c r="BC738" s="242"/>
      <c r="BD738" s="242"/>
      <c r="BE738" s="242"/>
      <c r="BF738" s="242"/>
      <c r="BG738" s="242"/>
      <c r="BH738" s="242"/>
      <c r="BI738" s="242"/>
      <c r="BJ738" s="242"/>
      <c r="BK738" s="242"/>
      <c r="BL738" s="242"/>
      <c r="BM738" s="242"/>
      <c r="BN738" s="242"/>
      <c r="BO738" s="242"/>
      <c r="BP738" s="242"/>
      <c r="BQ738" s="242"/>
      <c r="BR738" s="242"/>
      <c r="BS738" s="242"/>
      <c r="BT738" s="242"/>
      <c r="BU738" s="242"/>
      <c r="BV738" s="242"/>
      <c r="BW738" s="242"/>
      <c r="BX738" s="242"/>
      <c r="BY738" s="242"/>
      <c r="BZ738" s="242"/>
      <c r="CA738" s="242"/>
      <c r="CB738" s="242"/>
      <c r="CC738" s="242"/>
      <c r="CD738" s="242"/>
      <c r="CE738" s="242"/>
      <c r="CF738" s="242"/>
      <c r="CG738" s="242"/>
      <c r="CH738" s="242"/>
      <c r="CI738" s="242"/>
      <c r="CJ738" s="242"/>
      <c r="CK738" s="242"/>
      <c r="CL738" s="242"/>
      <c r="CM738" s="242"/>
      <c r="CN738" s="242"/>
    </row>
    <row r="739" spans="4:92" ht="14.25" customHeight="1" x14ac:dyDescent="0.35">
      <c r="D739" s="356" t="s">
        <v>764</v>
      </c>
      <c r="E739" s="356"/>
      <c r="F739" s="356"/>
      <c r="G739" s="356"/>
      <c r="H739" s="356"/>
      <c r="I739" s="356"/>
      <c r="J739" s="356"/>
      <c r="K739" s="356"/>
      <c r="L739" s="356"/>
      <c r="M739" s="356"/>
      <c r="N739" s="356"/>
      <c r="O739" s="356"/>
      <c r="P739" s="356"/>
      <c r="Q739" s="356"/>
      <c r="R739" s="356"/>
      <c r="S739" s="356"/>
      <c r="T739" s="356"/>
      <c r="U739" s="356"/>
      <c r="V739" s="356"/>
      <c r="W739" s="356"/>
      <c r="X739" s="356"/>
      <c r="Y739" s="356"/>
      <c r="Z739" s="356"/>
      <c r="AA739" s="356"/>
      <c r="AB739" s="356"/>
      <c r="AC739" s="356"/>
      <c r="AD739" s="356"/>
      <c r="AE739" s="356"/>
      <c r="AF739" s="356"/>
      <c r="AG739" s="356"/>
      <c r="AH739" s="356"/>
      <c r="AI739" s="356"/>
      <c r="AJ739" s="356"/>
      <c r="AK739" s="356"/>
      <c r="AL739" s="356"/>
      <c r="AM739" s="356"/>
      <c r="AN739" s="356"/>
      <c r="AO739" s="356"/>
      <c r="AP739" s="356"/>
      <c r="AQ739" s="356"/>
      <c r="AR739" s="356"/>
      <c r="AS739" s="356"/>
      <c r="AT739" s="356"/>
      <c r="AV739" s="356" t="s">
        <v>436</v>
      </c>
      <c r="AW739" s="356"/>
      <c r="AX739" s="356"/>
      <c r="AY739" s="356"/>
      <c r="AZ739" s="356"/>
      <c r="BA739" s="356"/>
      <c r="BB739" s="356"/>
      <c r="BC739" s="356"/>
      <c r="BD739" s="356"/>
      <c r="BE739" s="356"/>
      <c r="BF739" s="356"/>
      <c r="BG739" s="356"/>
      <c r="BH739" s="356"/>
      <c r="BI739" s="356"/>
      <c r="BJ739" s="356"/>
      <c r="BK739" s="356"/>
      <c r="BL739" s="356"/>
      <c r="BM739" s="356"/>
      <c r="BN739" s="356"/>
      <c r="BO739" s="356"/>
      <c r="BP739" s="356"/>
      <c r="BQ739" s="356"/>
      <c r="BR739" s="356"/>
      <c r="BS739" s="356"/>
      <c r="BT739" s="356"/>
      <c r="BU739" s="356"/>
      <c r="BV739" s="356"/>
      <c r="BW739" s="356"/>
      <c r="BX739" s="356"/>
      <c r="BY739" s="356"/>
      <c r="BZ739" s="356"/>
      <c r="CA739" s="356"/>
      <c r="CB739" s="356"/>
      <c r="CC739" s="356"/>
      <c r="CD739" s="356"/>
      <c r="CE739" s="356"/>
      <c r="CF739" s="356"/>
      <c r="CG739" s="356"/>
      <c r="CH739" s="356"/>
      <c r="CI739" s="356"/>
      <c r="CJ739" s="356"/>
      <c r="CK739" s="356"/>
      <c r="CL739" s="356"/>
    </row>
    <row r="740" spans="4:92" ht="14.25" customHeight="1" x14ac:dyDescent="0.35">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c r="AQ740" s="71"/>
      <c r="AR740" s="71"/>
      <c r="AS740" s="71"/>
      <c r="AT740" s="71"/>
    </row>
    <row r="741" spans="4:92" ht="14.25" customHeight="1" x14ac:dyDescent="0.35">
      <c r="D741" s="241" t="s">
        <v>417</v>
      </c>
      <c r="E741" s="241"/>
      <c r="F741" s="241"/>
      <c r="G741" s="241"/>
      <c r="H741" s="241"/>
      <c r="I741" s="241"/>
      <c r="J741" s="241"/>
      <c r="K741" s="241"/>
      <c r="L741" s="241"/>
      <c r="M741" s="241"/>
      <c r="N741" s="241"/>
      <c r="O741" s="241"/>
      <c r="P741" s="241"/>
      <c r="Q741" s="241"/>
      <c r="R741" s="241"/>
      <c r="S741" s="241"/>
      <c r="T741" s="241"/>
      <c r="U741" s="241"/>
      <c r="V741" s="241"/>
      <c r="W741" s="241"/>
      <c r="X741" s="241"/>
      <c r="Y741" s="241"/>
      <c r="Z741" s="241"/>
      <c r="AA741" s="241"/>
      <c r="AB741" s="241"/>
      <c r="AC741" s="241"/>
      <c r="AD741" s="241"/>
      <c r="AE741" s="241"/>
      <c r="AF741" s="241"/>
      <c r="AG741" s="241"/>
      <c r="AH741" s="241"/>
      <c r="AI741" s="241"/>
      <c r="AJ741" s="241"/>
      <c r="AK741" s="241"/>
      <c r="AL741" s="241"/>
      <c r="AM741" s="241"/>
      <c r="AN741" s="241"/>
      <c r="AO741" s="241"/>
      <c r="AP741" s="241"/>
      <c r="AQ741" s="241"/>
      <c r="AR741" s="241"/>
      <c r="AS741" s="241"/>
      <c r="AT741" s="241"/>
      <c r="AV741" s="241" t="s">
        <v>435</v>
      </c>
      <c r="AW741" s="241"/>
      <c r="AX741" s="241"/>
      <c r="AY741" s="241"/>
      <c r="AZ741" s="241"/>
      <c r="BA741" s="241"/>
      <c r="BB741" s="241"/>
      <c r="BC741" s="241"/>
      <c r="BD741" s="241"/>
      <c r="BE741" s="241"/>
      <c r="BF741" s="241"/>
      <c r="BG741" s="241"/>
      <c r="BH741" s="241"/>
      <c r="BI741" s="241"/>
      <c r="BJ741" s="241"/>
      <c r="BK741" s="241"/>
      <c r="BL741" s="241"/>
      <c r="BM741" s="241"/>
      <c r="BN741" s="241"/>
      <c r="BO741" s="241"/>
      <c r="BP741" s="241"/>
      <c r="BQ741" s="241"/>
      <c r="BR741" s="241"/>
      <c r="BS741" s="241"/>
      <c r="BT741" s="241"/>
      <c r="BU741" s="241"/>
      <c r="BV741" s="241"/>
      <c r="BW741" s="241"/>
      <c r="BX741" s="241"/>
      <c r="BY741" s="241"/>
      <c r="BZ741" s="241"/>
      <c r="CA741" s="241"/>
      <c r="CB741" s="241"/>
      <c r="CC741" s="241"/>
      <c r="CD741" s="241"/>
      <c r="CE741" s="241"/>
      <c r="CF741" s="241"/>
      <c r="CG741" s="241"/>
      <c r="CH741" s="241"/>
      <c r="CI741" s="241"/>
      <c r="CJ741" s="241"/>
      <c r="CK741" s="241"/>
      <c r="CL741" s="241"/>
    </row>
    <row r="742" spans="4:92" ht="14.25" customHeight="1" x14ac:dyDescent="0.35">
      <c r="D742" s="241"/>
      <c r="E742" s="241"/>
      <c r="F742" s="241"/>
      <c r="G742" s="241"/>
      <c r="H742" s="241"/>
      <c r="I742" s="241"/>
      <c r="J742" s="241"/>
      <c r="K742" s="241"/>
      <c r="L742" s="241"/>
      <c r="M742" s="241"/>
      <c r="N742" s="241"/>
      <c r="O742" s="241"/>
      <c r="P742" s="241"/>
      <c r="Q742" s="241"/>
      <c r="R742" s="241"/>
      <c r="S742" s="241"/>
      <c r="T742" s="241"/>
      <c r="U742" s="241"/>
      <c r="V742" s="241"/>
      <c r="W742" s="241"/>
      <c r="X742" s="241"/>
      <c r="Y742" s="241"/>
      <c r="Z742" s="241"/>
      <c r="AA742" s="241"/>
      <c r="AB742" s="241"/>
      <c r="AC742" s="241"/>
      <c r="AD742" s="241"/>
      <c r="AE742" s="241"/>
      <c r="AF742" s="241"/>
      <c r="AG742" s="241"/>
      <c r="AH742" s="241"/>
      <c r="AI742" s="241"/>
      <c r="AJ742" s="241"/>
      <c r="AK742" s="241"/>
      <c r="AL742" s="241"/>
      <c r="AM742" s="241"/>
      <c r="AN742" s="241"/>
      <c r="AO742" s="241"/>
      <c r="AP742" s="241"/>
      <c r="AQ742" s="241"/>
      <c r="AR742" s="241"/>
      <c r="AS742" s="241"/>
      <c r="AT742" s="241"/>
      <c r="AV742" s="241"/>
      <c r="AW742" s="241"/>
      <c r="AX742" s="241"/>
      <c r="AY742" s="241"/>
      <c r="AZ742" s="241"/>
      <c r="BA742" s="241"/>
      <c r="BB742" s="241"/>
      <c r="BC742" s="241"/>
      <c r="BD742" s="241"/>
      <c r="BE742" s="241"/>
      <c r="BF742" s="241"/>
      <c r="BG742" s="241"/>
      <c r="BH742" s="241"/>
      <c r="BI742" s="241"/>
      <c r="BJ742" s="241"/>
      <c r="BK742" s="241"/>
      <c r="BL742" s="241"/>
      <c r="BM742" s="241"/>
      <c r="BN742" s="241"/>
      <c r="BO742" s="241"/>
      <c r="BP742" s="241"/>
      <c r="BQ742" s="241"/>
      <c r="BR742" s="241"/>
      <c r="BS742" s="241"/>
      <c r="BT742" s="241"/>
      <c r="BU742" s="241"/>
      <c r="BV742" s="241"/>
      <c r="BW742" s="241"/>
      <c r="BX742" s="241"/>
      <c r="BY742" s="241"/>
      <c r="BZ742" s="241"/>
      <c r="CA742" s="241"/>
      <c r="CB742" s="241"/>
      <c r="CC742" s="241"/>
      <c r="CD742" s="241"/>
      <c r="CE742" s="241"/>
      <c r="CF742" s="241"/>
      <c r="CG742" s="241"/>
      <c r="CH742" s="241"/>
      <c r="CI742" s="241"/>
      <c r="CJ742" s="241"/>
      <c r="CK742" s="241"/>
      <c r="CL742" s="241"/>
    </row>
    <row r="743" spans="4:92" ht="14.25" customHeight="1" x14ac:dyDescent="0.35">
      <c r="D743" s="329" t="s">
        <v>411</v>
      </c>
      <c r="E743" s="330"/>
      <c r="F743" s="330"/>
      <c r="G743" s="330"/>
      <c r="H743" s="330"/>
      <c r="I743" s="330"/>
      <c r="J743" s="330"/>
      <c r="K743" s="330"/>
      <c r="L743" s="330"/>
      <c r="M743" s="330"/>
      <c r="N743" s="330"/>
      <c r="O743" s="330"/>
      <c r="P743" s="330"/>
      <c r="Q743" s="330"/>
      <c r="R743" s="330"/>
      <c r="S743" s="330"/>
      <c r="T743" s="330"/>
      <c r="U743" s="330"/>
      <c r="V743" s="331"/>
      <c r="W743" s="237" t="s">
        <v>872</v>
      </c>
      <c r="X743" s="238"/>
      <c r="Y743" s="238"/>
      <c r="Z743" s="238"/>
      <c r="AA743" s="238"/>
      <c r="AB743" s="238"/>
      <c r="AC743" s="238"/>
      <c r="AD743" s="238"/>
      <c r="AE743" s="238"/>
      <c r="AF743" s="238"/>
      <c r="AG743" s="238"/>
      <c r="AH743" s="238"/>
      <c r="AI743" s="238"/>
      <c r="AJ743" s="239"/>
      <c r="AK743" s="237" t="s">
        <v>416</v>
      </c>
      <c r="AL743" s="238"/>
      <c r="AM743" s="238"/>
      <c r="AN743" s="238"/>
      <c r="AO743" s="238"/>
      <c r="AP743" s="238"/>
      <c r="AQ743" s="238"/>
      <c r="AR743" s="238"/>
      <c r="AS743" s="238"/>
      <c r="AT743" s="239"/>
      <c r="AV743" s="329" t="s">
        <v>411</v>
      </c>
      <c r="AW743" s="330"/>
      <c r="AX743" s="330"/>
      <c r="AY743" s="330"/>
      <c r="AZ743" s="330"/>
      <c r="BA743" s="330"/>
      <c r="BB743" s="330"/>
      <c r="BC743" s="330"/>
      <c r="BD743" s="330"/>
      <c r="BE743" s="330"/>
      <c r="BF743" s="330"/>
      <c r="BG743" s="330"/>
      <c r="BH743" s="330"/>
      <c r="BI743" s="330"/>
      <c r="BJ743" s="330"/>
      <c r="BK743" s="330"/>
      <c r="BL743" s="330"/>
      <c r="BM743" s="330"/>
      <c r="BN743" s="331"/>
      <c r="BO743" s="237" t="s">
        <v>412</v>
      </c>
      <c r="BP743" s="238"/>
      <c r="BQ743" s="238"/>
      <c r="BR743" s="238"/>
      <c r="BS743" s="238"/>
      <c r="BT743" s="238"/>
      <c r="BU743" s="238"/>
      <c r="BV743" s="238"/>
      <c r="BW743" s="238"/>
      <c r="BX743" s="238"/>
      <c r="BY743" s="238"/>
      <c r="BZ743" s="238"/>
      <c r="CA743" s="238"/>
      <c r="CB743" s="239"/>
      <c r="CC743" s="237" t="s">
        <v>437</v>
      </c>
      <c r="CD743" s="238"/>
      <c r="CE743" s="238"/>
      <c r="CF743" s="238"/>
      <c r="CG743" s="238"/>
      <c r="CH743" s="238"/>
      <c r="CI743" s="238"/>
      <c r="CJ743" s="238"/>
      <c r="CK743" s="238"/>
      <c r="CL743" s="238"/>
      <c r="CM743" s="238"/>
      <c r="CN743" s="239"/>
    </row>
    <row r="744" spans="4:92" ht="14.25" customHeight="1" x14ac:dyDescent="0.35">
      <c r="D744" s="335"/>
      <c r="E744" s="336"/>
      <c r="F744" s="336"/>
      <c r="G744" s="336"/>
      <c r="H744" s="336"/>
      <c r="I744" s="336"/>
      <c r="J744" s="336"/>
      <c r="K744" s="336"/>
      <c r="L744" s="336"/>
      <c r="M744" s="336"/>
      <c r="N744" s="336"/>
      <c r="O744" s="336"/>
      <c r="P744" s="336"/>
      <c r="Q744" s="336"/>
      <c r="R744" s="336"/>
      <c r="S744" s="336"/>
      <c r="T744" s="336"/>
      <c r="U744" s="336"/>
      <c r="V744" s="337"/>
      <c r="W744" s="237" t="s">
        <v>873</v>
      </c>
      <c r="X744" s="238"/>
      <c r="Y744" s="238"/>
      <c r="Z744" s="238"/>
      <c r="AA744" s="238"/>
      <c r="AB744" s="238"/>
      <c r="AC744" s="239"/>
      <c r="AD744" s="237" t="s">
        <v>874</v>
      </c>
      <c r="AE744" s="238"/>
      <c r="AF744" s="238"/>
      <c r="AG744" s="238"/>
      <c r="AH744" s="238"/>
      <c r="AI744" s="238"/>
      <c r="AJ744" s="239"/>
      <c r="AK744" s="237" t="s">
        <v>184</v>
      </c>
      <c r="AL744" s="238"/>
      <c r="AM744" s="238"/>
      <c r="AN744" s="238"/>
      <c r="AO744" s="239"/>
      <c r="AP744" s="237"/>
      <c r="AQ744" s="238"/>
      <c r="AR744" s="238"/>
      <c r="AS744" s="238"/>
      <c r="AT744" s="239"/>
      <c r="AV744" s="335"/>
      <c r="AW744" s="336"/>
      <c r="AX744" s="336"/>
      <c r="AY744" s="336"/>
      <c r="AZ744" s="336"/>
      <c r="BA744" s="336"/>
      <c r="BB744" s="336"/>
      <c r="BC744" s="336"/>
      <c r="BD744" s="336"/>
      <c r="BE744" s="336"/>
      <c r="BF744" s="336"/>
      <c r="BG744" s="336"/>
      <c r="BH744" s="336"/>
      <c r="BI744" s="336"/>
      <c r="BJ744" s="336"/>
      <c r="BK744" s="336"/>
      <c r="BL744" s="336"/>
      <c r="BM744" s="336"/>
      <c r="BN744" s="337"/>
      <c r="BO744" s="237" t="s">
        <v>184</v>
      </c>
      <c r="BP744" s="238"/>
      <c r="BQ744" s="238"/>
      <c r="BR744" s="238"/>
      <c r="BS744" s="238"/>
      <c r="BT744" s="238"/>
      <c r="BU744" s="239"/>
      <c r="BV744" s="237" t="s">
        <v>125</v>
      </c>
      <c r="BW744" s="238"/>
      <c r="BX744" s="238"/>
      <c r="BY744" s="238"/>
      <c r="BZ744" s="238"/>
      <c r="CA744" s="238"/>
      <c r="CB744" s="239"/>
      <c r="CC744" s="237" t="s">
        <v>184</v>
      </c>
      <c r="CD744" s="238"/>
      <c r="CE744" s="238"/>
      <c r="CF744" s="238"/>
      <c r="CG744" s="238"/>
      <c r="CH744" s="239"/>
      <c r="CI744" s="237" t="s">
        <v>125</v>
      </c>
      <c r="CJ744" s="238"/>
      <c r="CK744" s="238"/>
      <c r="CL744" s="238"/>
      <c r="CM744" s="238"/>
      <c r="CN744" s="239"/>
    </row>
    <row r="745" spans="4:92" ht="14.25" customHeight="1" x14ac:dyDescent="0.35">
      <c r="D745" s="348" t="s">
        <v>866</v>
      </c>
      <c r="E745" s="349"/>
      <c r="F745" s="349"/>
      <c r="G745" s="349"/>
      <c r="H745" s="349"/>
      <c r="I745" s="349"/>
      <c r="J745" s="349"/>
      <c r="K745" s="349"/>
      <c r="L745" s="349"/>
      <c r="M745" s="349"/>
      <c r="N745" s="349"/>
      <c r="O745" s="349"/>
      <c r="P745" s="349"/>
      <c r="Q745" s="349"/>
      <c r="R745" s="349"/>
      <c r="S745" s="349"/>
      <c r="T745" s="349"/>
      <c r="U745" s="349"/>
      <c r="V745" s="350"/>
      <c r="W745" s="242">
        <v>612</v>
      </c>
      <c r="X745" s="242"/>
      <c r="Y745" s="242"/>
      <c r="Z745" s="242"/>
      <c r="AA745" s="242"/>
      <c r="AB745" s="242"/>
      <c r="AC745" s="242"/>
      <c r="AD745" s="242">
        <v>605</v>
      </c>
      <c r="AE745" s="242"/>
      <c r="AF745" s="242"/>
      <c r="AG745" s="242"/>
      <c r="AH745" s="242"/>
      <c r="AI745" s="242"/>
      <c r="AJ745" s="242"/>
      <c r="AK745" s="525">
        <v>0.999</v>
      </c>
      <c r="AL745" s="526"/>
      <c r="AM745" s="526"/>
      <c r="AN745" s="526"/>
      <c r="AO745" s="526"/>
      <c r="AP745" s="526"/>
      <c r="AQ745" s="526"/>
      <c r="AR745" s="526"/>
      <c r="AS745" s="526"/>
      <c r="AT745" s="527"/>
      <c r="AV745" s="348">
        <v>1</v>
      </c>
      <c r="AW745" s="349"/>
      <c r="AX745" s="349"/>
      <c r="AY745" s="349"/>
      <c r="AZ745" s="349"/>
      <c r="BA745" s="349"/>
      <c r="BB745" s="349"/>
      <c r="BC745" s="349"/>
      <c r="BD745" s="349"/>
      <c r="BE745" s="349"/>
      <c r="BF745" s="349"/>
      <c r="BG745" s="349"/>
      <c r="BH745" s="349"/>
      <c r="BI745" s="349"/>
      <c r="BJ745" s="349"/>
      <c r="BK745" s="349"/>
      <c r="BL745" s="349"/>
      <c r="BM745" s="349"/>
      <c r="BN745" s="350"/>
      <c r="BO745" s="242">
        <v>629</v>
      </c>
      <c r="BP745" s="242"/>
      <c r="BQ745" s="242"/>
      <c r="BR745" s="242"/>
      <c r="BS745" s="242"/>
      <c r="BT745" s="242"/>
      <c r="BU745" s="242"/>
      <c r="BV745" s="242">
        <v>0</v>
      </c>
      <c r="BW745" s="242"/>
      <c r="BX745" s="242"/>
      <c r="BY745" s="242"/>
      <c r="BZ745" s="242"/>
      <c r="CA745" s="242"/>
      <c r="CB745" s="242"/>
      <c r="CC745" s="534"/>
      <c r="CD745" s="535"/>
      <c r="CE745" s="535"/>
      <c r="CF745" s="535"/>
      <c r="CG745" s="535"/>
      <c r="CH745" s="536"/>
      <c r="CI745" s="351"/>
      <c r="CJ745" s="352"/>
      <c r="CK745" s="352"/>
      <c r="CL745" s="352"/>
      <c r="CM745" s="352"/>
      <c r="CN745" s="353"/>
    </row>
    <row r="746" spans="4:92" ht="14.25" customHeight="1" x14ac:dyDescent="0.35">
      <c r="D746" s="348" t="s">
        <v>867</v>
      </c>
      <c r="E746" s="349"/>
      <c r="F746" s="349"/>
      <c r="G746" s="349"/>
      <c r="H746" s="349"/>
      <c r="I746" s="349"/>
      <c r="J746" s="349"/>
      <c r="K746" s="349"/>
      <c r="L746" s="349"/>
      <c r="M746" s="349"/>
      <c r="N746" s="349"/>
      <c r="O746" s="349"/>
      <c r="P746" s="349"/>
      <c r="Q746" s="349"/>
      <c r="R746" s="349"/>
      <c r="S746" s="349"/>
      <c r="T746" s="349"/>
      <c r="U746" s="349"/>
      <c r="V746" s="350"/>
      <c r="W746" s="242">
        <v>404</v>
      </c>
      <c r="X746" s="242"/>
      <c r="Y746" s="242"/>
      <c r="Z746" s="242"/>
      <c r="AA746" s="242"/>
      <c r="AB746" s="242"/>
      <c r="AC746" s="242"/>
      <c r="AD746" s="242">
        <v>399</v>
      </c>
      <c r="AE746" s="242"/>
      <c r="AF746" s="242"/>
      <c r="AG746" s="242"/>
      <c r="AH746" s="242"/>
      <c r="AI746" s="242"/>
      <c r="AJ746" s="242"/>
      <c r="AK746" s="525">
        <v>0.999</v>
      </c>
      <c r="AL746" s="528"/>
      <c r="AM746" s="528"/>
      <c r="AN746" s="528"/>
      <c r="AO746" s="528"/>
      <c r="AP746" s="528"/>
      <c r="AQ746" s="528"/>
      <c r="AR746" s="528"/>
      <c r="AS746" s="528"/>
      <c r="AT746" s="529"/>
      <c r="AV746" s="348">
        <v>2</v>
      </c>
      <c r="AW746" s="349"/>
      <c r="AX746" s="349"/>
      <c r="AY746" s="349"/>
      <c r="AZ746" s="349"/>
      <c r="BA746" s="349"/>
      <c r="BB746" s="349"/>
      <c r="BC746" s="349"/>
      <c r="BD746" s="349"/>
      <c r="BE746" s="349"/>
      <c r="BF746" s="349"/>
      <c r="BG746" s="349"/>
      <c r="BH746" s="349"/>
      <c r="BI746" s="349"/>
      <c r="BJ746" s="349"/>
      <c r="BK746" s="349"/>
      <c r="BL746" s="349"/>
      <c r="BM746" s="349"/>
      <c r="BN746" s="350"/>
      <c r="BO746" s="242">
        <v>338</v>
      </c>
      <c r="BP746" s="242"/>
      <c r="BQ746" s="242"/>
      <c r="BR746" s="242"/>
      <c r="BS746" s="242"/>
      <c r="BT746" s="242"/>
      <c r="BU746" s="242"/>
      <c r="BV746" s="242">
        <v>0</v>
      </c>
      <c r="BW746" s="242"/>
      <c r="BX746" s="242"/>
      <c r="BY746" s="242"/>
      <c r="BZ746" s="242"/>
      <c r="CA746" s="242"/>
      <c r="CB746" s="242"/>
      <c r="CC746" s="534"/>
      <c r="CD746" s="535"/>
      <c r="CE746" s="535"/>
      <c r="CF746" s="535"/>
      <c r="CG746" s="535"/>
      <c r="CH746" s="536"/>
      <c r="CI746" s="351"/>
      <c r="CJ746" s="352"/>
      <c r="CK746" s="352"/>
      <c r="CL746" s="352"/>
      <c r="CM746" s="352"/>
      <c r="CN746" s="353"/>
    </row>
    <row r="747" spans="4:92" ht="14.25" customHeight="1" x14ac:dyDescent="0.35">
      <c r="D747" s="348" t="s">
        <v>868</v>
      </c>
      <c r="E747" s="349"/>
      <c r="F747" s="349"/>
      <c r="G747" s="349"/>
      <c r="H747" s="349"/>
      <c r="I747" s="349"/>
      <c r="J747" s="349"/>
      <c r="K747" s="349"/>
      <c r="L747" s="349"/>
      <c r="M747" s="349"/>
      <c r="N747" s="349"/>
      <c r="O747" s="349"/>
      <c r="P747" s="349"/>
      <c r="Q747" s="349"/>
      <c r="R747" s="349"/>
      <c r="S747" s="349"/>
      <c r="T747" s="349"/>
      <c r="U747" s="349"/>
      <c r="V747" s="350"/>
      <c r="W747" s="242">
        <v>44</v>
      </c>
      <c r="X747" s="242"/>
      <c r="Y747" s="242"/>
      <c r="Z747" s="242"/>
      <c r="AA747" s="242"/>
      <c r="AB747" s="242"/>
      <c r="AC747" s="242"/>
      <c r="AD747" s="242">
        <v>42</v>
      </c>
      <c r="AE747" s="242"/>
      <c r="AF747" s="242"/>
      <c r="AG747" s="242"/>
      <c r="AH747" s="242"/>
      <c r="AI747" s="242"/>
      <c r="AJ747" s="242"/>
      <c r="AK747" s="525">
        <v>0.999</v>
      </c>
      <c r="AL747" s="528"/>
      <c r="AM747" s="528"/>
      <c r="AN747" s="528"/>
      <c r="AO747" s="528"/>
      <c r="AP747" s="528"/>
      <c r="AQ747" s="528"/>
      <c r="AR747" s="528"/>
      <c r="AS747" s="528"/>
      <c r="AT747" s="529"/>
      <c r="AV747" s="348">
        <v>3</v>
      </c>
      <c r="AW747" s="349"/>
      <c r="AX747" s="349"/>
      <c r="AY747" s="349"/>
      <c r="AZ747" s="349"/>
      <c r="BA747" s="349"/>
      <c r="BB747" s="349"/>
      <c r="BC747" s="349"/>
      <c r="BD747" s="349"/>
      <c r="BE747" s="349"/>
      <c r="BF747" s="349"/>
      <c r="BG747" s="349"/>
      <c r="BH747" s="349"/>
      <c r="BI747" s="349"/>
      <c r="BJ747" s="349"/>
      <c r="BK747" s="349"/>
      <c r="BL747" s="349"/>
      <c r="BM747" s="349"/>
      <c r="BN747" s="350"/>
      <c r="BO747" s="242">
        <v>42</v>
      </c>
      <c r="BP747" s="242"/>
      <c r="BQ747" s="242"/>
      <c r="BR747" s="242"/>
      <c r="BS747" s="242"/>
      <c r="BT747" s="242"/>
      <c r="BU747" s="242"/>
      <c r="BV747" s="242">
        <v>0</v>
      </c>
      <c r="BW747" s="242"/>
      <c r="BX747" s="242"/>
      <c r="BY747" s="242"/>
      <c r="BZ747" s="242"/>
      <c r="CA747" s="242"/>
      <c r="CB747" s="242"/>
      <c r="CC747" s="534"/>
      <c r="CD747" s="535"/>
      <c r="CE747" s="535"/>
      <c r="CF747" s="535"/>
      <c r="CG747" s="535"/>
      <c r="CH747" s="536"/>
      <c r="CI747" s="351"/>
      <c r="CJ747" s="352"/>
      <c r="CK747" s="352"/>
      <c r="CL747" s="352"/>
      <c r="CM747" s="352"/>
      <c r="CN747" s="353"/>
    </row>
    <row r="748" spans="4:92" ht="14.25" customHeight="1" x14ac:dyDescent="0.35">
      <c r="D748" s="348" t="s">
        <v>869</v>
      </c>
      <c r="E748" s="349"/>
      <c r="F748" s="349"/>
      <c r="G748" s="349"/>
      <c r="H748" s="349"/>
      <c r="I748" s="349"/>
      <c r="J748" s="349"/>
      <c r="K748" s="349"/>
      <c r="L748" s="349"/>
      <c r="M748" s="349"/>
      <c r="N748" s="349"/>
      <c r="O748" s="349"/>
      <c r="P748" s="349"/>
      <c r="Q748" s="349"/>
      <c r="R748" s="349"/>
      <c r="S748" s="349"/>
      <c r="T748" s="349"/>
      <c r="U748" s="349"/>
      <c r="V748" s="350"/>
      <c r="W748" s="242">
        <v>32</v>
      </c>
      <c r="X748" s="242"/>
      <c r="Y748" s="242"/>
      <c r="Z748" s="242"/>
      <c r="AA748" s="242"/>
      <c r="AB748" s="242"/>
      <c r="AC748" s="242"/>
      <c r="AD748" s="242">
        <v>31</v>
      </c>
      <c r="AE748" s="242"/>
      <c r="AF748" s="242"/>
      <c r="AG748" s="242"/>
      <c r="AH748" s="242"/>
      <c r="AI748" s="242"/>
      <c r="AJ748" s="242"/>
      <c r="AK748" s="525">
        <v>0.999</v>
      </c>
      <c r="AL748" s="528"/>
      <c r="AM748" s="528"/>
      <c r="AN748" s="528"/>
      <c r="AO748" s="528"/>
      <c r="AP748" s="528"/>
      <c r="AQ748" s="528"/>
      <c r="AR748" s="528"/>
      <c r="AS748" s="528"/>
      <c r="AT748" s="529"/>
      <c r="AV748" s="348">
        <v>4</v>
      </c>
      <c r="AW748" s="349"/>
      <c r="AX748" s="349"/>
      <c r="AY748" s="349"/>
      <c r="AZ748" s="349"/>
      <c r="BA748" s="349"/>
      <c r="BB748" s="349"/>
      <c r="BC748" s="349"/>
      <c r="BD748" s="349"/>
      <c r="BE748" s="349"/>
      <c r="BF748" s="349"/>
      <c r="BG748" s="349"/>
      <c r="BH748" s="349"/>
      <c r="BI748" s="349"/>
      <c r="BJ748" s="349"/>
      <c r="BK748" s="349"/>
      <c r="BL748" s="349"/>
      <c r="BM748" s="349"/>
      <c r="BN748" s="350"/>
      <c r="BO748" s="243"/>
      <c r="BP748" s="244"/>
      <c r="BQ748" s="244"/>
      <c r="BR748" s="244"/>
      <c r="BS748" s="244"/>
      <c r="BT748" s="244"/>
      <c r="BU748" s="245"/>
      <c r="BV748" s="243"/>
      <c r="BW748" s="244"/>
      <c r="BX748" s="244"/>
      <c r="BY748" s="244"/>
      <c r="BZ748" s="244"/>
      <c r="CA748" s="244"/>
      <c r="CB748" s="245"/>
      <c r="CC748" s="243"/>
      <c r="CD748" s="244"/>
      <c r="CE748" s="244"/>
      <c r="CF748" s="244"/>
      <c r="CG748" s="244"/>
      <c r="CH748" s="245"/>
      <c r="CI748" s="351"/>
      <c r="CJ748" s="352"/>
      <c r="CK748" s="352"/>
      <c r="CL748" s="352"/>
      <c r="CM748" s="352"/>
      <c r="CN748" s="353"/>
    </row>
    <row r="749" spans="4:92" ht="14.25" customHeight="1" x14ac:dyDescent="0.35">
      <c r="D749" s="348" t="s">
        <v>870</v>
      </c>
      <c r="E749" s="349"/>
      <c r="F749" s="349"/>
      <c r="G749" s="349"/>
      <c r="H749" s="349"/>
      <c r="I749" s="349"/>
      <c r="J749" s="349"/>
      <c r="K749" s="349"/>
      <c r="L749" s="349"/>
      <c r="M749" s="349"/>
      <c r="N749" s="349"/>
      <c r="O749" s="349"/>
      <c r="P749" s="349"/>
      <c r="Q749" s="349"/>
      <c r="R749" s="349"/>
      <c r="S749" s="349"/>
      <c r="T749" s="349"/>
      <c r="U749" s="349"/>
      <c r="V749" s="350"/>
      <c r="W749" s="242">
        <v>59</v>
      </c>
      <c r="X749" s="242"/>
      <c r="Y749" s="242"/>
      <c r="Z749" s="242"/>
      <c r="AA749" s="242"/>
      <c r="AB749" s="242"/>
      <c r="AC749" s="242"/>
      <c r="AD749" s="242">
        <v>59</v>
      </c>
      <c r="AE749" s="242"/>
      <c r="AF749" s="242"/>
      <c r="AG749" s="242"/>
      <c r="AH749" s="242"/>
      <c r="AI749" s="242"/>
      <c r="AJ749" s="242"/>
      <c r="AK749" s="525">
        <v>0.999</v>
      </c>
      <c r="AL749" s="528"/>
      <c r="AM749" s="528"/>
      <c r="AN749" s="528"/>
      <c r="AO749" s="528"/>
      <c r="AP749" s="528"/>
      <c r="AQ749" s="528"/>
      <c r="AR749" s="528"/>
      <c r="AS749" s="528"/>
      <c r="AT749" s="529"/>
      <c r="AV749" s="348">
        <v>5</v>
      </c>
      <c r="AW749" s="349"/>
      <c r="AX749" s="349"/>
      <c r="AY749" s="349"/>
      <c r="AZ749" s="349"/>
      <c r="BA749" s="349"/>
      <c r="BB749" s="349"/>
      <c r="BC749" s="349"/>
      <c r="BD749" s="349"/>
      <c r="BE749" s="349"/>
      <c r="BF749" s="349"/>
      <c r="BG749" s="349"/>
      <c r="BH749" s="349"/>
      <c r="BI749" s="349"/>
      <c r="BJ749" s="349"/>
      <c r="BK749" s="349"/>
      <c r="BL749" s="349"/>
      <c r="BM749" s="349"/>
      <c r="BN749" s="350"/>
      <c r="BO749" s="243"/>
      <c r="BP749" s="244"/>
      <c r="BQ749" s="244"/>
      <c r="BR749" s="244"/>
      <c r="BS749" s="244"/>
      <c r="BT749" s="244"/>
      <c r="BU749" s="245"/>
      <c r="BV749" s="243"/>
      <c r="BW749" s="244"/>
      <c r="BX749" s="244"/>
      <c r="BY749" s="244"/>
      <c r="BZ749" s="244"/>
      <c r="CA749" s="244"/>
      <c r="CB749" s="245"/>
      <c r="CC749" s="243"/>
      <c r="CD749" s="244"/>
      <c r="CE749" s="244"/>
      <c r="CF749" s="244"/>
      <c r="CG749" s="244"/>
      <c r="CH749" s="245"/>
      <c r="CI749" s="351"/>
      <c r="CJ749" s="352"/>
      <c r="CK749" s="352"/>
      <c r="CL749" s="352"/>
      <c r="CM749" s="352"/>
      <c r="CN749" s="353"/>
    </row>
    <row r="750" spans="4:92" ht="14.25" customHeight="1" x14ac:dyDescent="0.35">
      <c r="D750" s="495" t="s">
        <v>871</v>
      </c>
      <c r="E750" s="496"/>
      <c r="F750" s="496"/>
      <c r="G750" s="496"/>
      <c r="H750" s="496"/>
      <c r="I750" s="496"/>
      <c r="J750" s="496"/>
      <c r="K750" s="496"/>
      <c r="L750" s="496"/>
      <c r="M750" s="496"/>
      <c r="N750" s="496"/>
      <c r="O750" s="496"/>
      <c r="P750" s="496"/>
      <c r="Q750" s="496"/>
      <c r="R750" s="496"/>
      <c r="S750" s="496"/>
      <c r="T750" s="496"/>
      <c r="U750" s="496"/>
      <c r="V750" s="497"/>
      <c r="W750" s="240">
        <v>0</v>
      </c>
      <c r="X750" s="240"/>
      <c r="Y750" s="240"/>
      <c r="Z750" s="240"/>
      <c r="AA750" s="240"/>
      <c r="AB750" s="240"/>
      <c r="AC750" s="240"/>
      <c r="AD750" s="240">
        <v>0</v>
      </c>
      <c r="AE750" s="240"/>
      <c r="AF750" s="240"/>
      <c r="AG750" s="240"/>
      <c r="AH750" s="240"/>
      <c r="AI750" s="240"/>
      <c r="AJ750" s="240"/>
      <c r="AK750" s="532"/>
      <c r="AL750" s="532"/>
      <c r="AM750" s="532"/>
      <c r="AN750" s="532"/>
      <c r="AO750" s="532"/>
      <c r="AP750" s="240"/>
      <c r="AQ750" s="240"/>
      <c r="AR750" s="240"/>
      <c r="AS750" s="240"/>
      <c r="AT750" s="240"/>
      <c r="AV750" s="495">
        <v>6</v>
      </c>
      <c r="AW750" s="496"/>
      <c r="AX750" s="496"/>
      <c r="AY750" s="496"/>
      <c r="AZ750" s="496"/>
      <c r="BA750" s="496"/>
      <c r="BB750" s="496"/>
      <c r="BC750" s="496"/>
      <c r="BD750" s="496"/>
      <c r="BE750" s="496"/>
      <c r="BF750" s="496"/>
      <c r="BG750" s="496"/>
      <c r="BH750" s="496"/>
      <c r="BI750" s="496"/>
      <c r="BJ750" s="496"/>
      <c r="BK750" s="496"/>
      <c r="BL750" s="496"/>
      <c r="BM750" s="496"/>
      <c r="BN750" s="497"/>
      <c r="BO750" s="521"/>
      <c r="BP750" s="522"/>
      <c r="BQ750" s="522"/>
      <c r="BR750" s="522"/>
      <c r="BS750" s="522"/>
      <c r="BT750" s="522"/>
      <c r="BU750" s="523"/>
      <c r="BV750" s="521"/>
      <c r="BW750" s="522"/>
      <c r="BX750" s="522"/>
      <c r="BY750" s="522"/>
      <c r="BZ750" s="522"/>
      <c r="CA750" s="522"/>
      <c r="CB750" s="523"/>
      <c r="CC750" s="521"/>
      <c r="CD750" s="522"/>
      <c r="CE750" s="522"/>
      <c r="CF750" s="522"/>
      <c r="CG750" s="522"/>
      <c r="CH750" s="523"/>
      <c r="CI750" s="234"/>
      <c r="CJ750" s="235"/>
      <c r="CK750" s="235"/>
      <c r="CL750" s="235"/>
      <c r="CM750" s="235"/>
      <c r="CN750" s="236"/>
    </row>
    <row r="751" spans="4:92" ht="14.25" customHeight="1" x14ac:dyDescent="0.35">
      <c r="D751" s="348" t="s">
        <v>361</v>
      </c>
      <c r="E751" s="349"/>
      <c r="F751" s="349"/>
      <c r="G751" s="349"/>
      <c r="H751" s="349"/>
      <c r="I751" s="349"/>
      <c r="J751" s="349"/>
      <c r="K751" s="349"/>
      <c r="L751" s="349"/>
      <c r="M751" s="349"/>
      <c r="N751" s="349"/>
      <c r="O751" s="349"/>
      <c r="P751" s="349"/>
      <c r="Q751" s="349"/>
      <c r="R751" s="349"/>
      <c r="S751" s="349"/>
      <c r="T751" s="349"/>
      <c r="U751" s="349"/>
      <c r="V751" s="350"/>
      <c r="W751" s="348">
        <f>SUM(W745:AC750)</f>
        <v>1151</v>
      </c>
      <c r="X751" s="349"/>
      <c r="Y751" s="349"/>
      <c r="Z751" s="349"/>
      <c r="AA751" s="349"/>
      <c r="AB751" s="349"/>
      <c r="AC751" s="350"/>
      <c r="AD751" s="243"/>
      <c r="AE751" s="244"/>
      <c r="AF751" s="244"/>
      <c r="AG751" s="244"/>
      <c r="AH751" s="244"/>
      <c r="AI751" s="244"/>
      <c r="AJ751" s="245"/>
      <c r="AK751" s="243"/>
      <c r="AL751" s="244"/>
      <c r="AM751" s="244"/>
      <c r="AN751" s="244"/>
      <c r="AO751" s="245"/>
      <c r="AP751" s="243"/>
      <c r="AQ751" s="244"/>
      <c r="AR751" s="244"/>
      <c r="AS751" s="244"/>
      <c r="AT751" s="245"/>
      <c r="AV751" s="495" t="s">
        <v>361</v>
      </c>
      <c r="AW751" s="496"/>
      <c r="AX751" s="496"/>
      <c r="AY751" s="496"/>
      <c r="AZ751" s="496"/>
      <c r="BA751" s="496"/>
      <c r="BB751" s="496"/>
      <c r="BC751" s="496"/>
      <c r="BD751" s="496"/>
      <c r="BE751" s="496"/>
      <c r="BF751" s="496"/>
      <c r="BG751" s="496"/>
      <c r="BH751" s="496"/>
      <c r="BI751" s="496"/>
      <c r="BJ751" s="496"/>
      <c r="BK751" s="496"/>
      <c r="BL751" s="496"/>
      <c r="BM751" s="496"/>
      <c r="BN751" s="497"/>
      <c r="BO751" s="495">
        <f>SUM(BO745:BU750)</f>
        <v>1009</v>
      </c>
      <c r="BP751" s="496"/>
      <c r="BQ751" s="496"/>
      <c r="BR751" s="496"/>
      <c r="BS751" s="496"/>
      <c r="BT751" s="496"/>
      <c r="BU751" s="497"/>
      <c r="BV751" s="521"/>
      <c r="BW751" s="522"/>
      <c r="BX751" s="522"/>
      <c r="BY751" s="522"/>
      <c r="BZ751" s="522"/>
      <c r="CA751" s="522"/>
      <c r="CB751" s="523"/>
      <c r="CC751" s="521"/>
      <c r="CD751" s="522"/>
      <c r="CE751" s="522"/>
      <c r="CF751" s="522"/>
      <c r="CG751" s="522"/>
      <c r="CH751" s="523"/>
      <c r="CI751" s="234"/>
      <c r="CJ751" s="235"/>
      <c r="CK751" s="235"/>
      <c r="CL751" s="235"/>
      <c r="CM751" s="235"/>
      <c r="CN751" s="236"/>
    </row>
    <row r="752" spans="4:92" ht="14.25" customHeight="1" x14ac:dyDescent="0.35">
      <c r="D752" s="356" t="s">
        <v>433</v>
      </c>
      <c r="E752" s="356"/>
      <c r="F752" s="356"/>
      <c r="G752" s="356"/>
      <c r="H752" s="356"/>
      <c r="I752" s="356"/>
      <c r="J752" s="356"/>
      <c r="K752" s="356"/>
      <c r="L752" s="356"/>
      <c r="M752" s="356"/>
      <c r="N752" s="356"/>
      <c r="O752" s="356"/>
      <c r="P752" s="356"/>
      <c r="Q752" s="356"/>
      <c r="R752" s="356"/>
      <c r="S752" s="356"/>
      <c r="T752" s="356"/>
      <c r="U752" s="356"/>
      <c r="V752" s="356"/>
      <c r="W752" s="356"/>
      <c r="X752" s="356"/>
      <c r="Y752" s="356"/>
      <c r="Z752" s="356"/>
      <c r="AA752" s="356"/>
      <c r="AB752" s="356"/>
      <c r="AC752" s="356"/>
      <c r="AD752" s="356"/>
      <c r="AE752" s="356"/>
      <c r="AF752" s="356"/>
      <c r="AG752" s="356"/>
      <c r="AH752" s="356"/>
      <c r="AI752" s="356"/>
      <c r="AJ752" s="356"/>
      <c r="AK752" s="356"/>
      <c r="AL752" s="356"/>
      <c r="AM752" s="356"/>
      <c r="AN752" s="356"/>
      <c r="AO752" s="356"/>
      <c r="AP752" s="356"/>
      <c r="AQ752" s="356"/>
      <c r="AR752" s="356"/>
      <c r="AS752" s="356"/>
      <c r="AT752" s="356"/>
      <c r="AV752" s="356" t="s">
        <v>436</v>
      </c>
      <c r="AW752" s="356"/>
      <c r="AX752" s="356"/>
      <c r="AY752" s="356"/>
      <c r="AZ752" s="356"/>
      <c r="BA752" s="356"/>
      <c r="BB752" s="356"/>
      <c r="BC752" s="356"/>
      <c r="BD752" s="356"/>
      <c r="BE752" s="356"/>
      <c r="BF752" s="356"/>
      <c r="BG752" s="356"/>
      <c r="BH752" s="356"/>
      <c r="BI752" s="356"/>
      <c r="BJ752" s="356"/>
      <c r="BK752" s="356"/>
      <c r="BL752" s="356"/>
      <c r="BM752" s="356"/>
      <c r="BN752" s="356"/>
      <c r="BO752" s="356"/>
      <c r="BP752" s="356"/>
      <c r="BQ752" s="356"/>
      <c r="BR752" s="356"/>
      <c r="BS752" s="356"/>
      <c r="BT752" s="356"/>
      <c r="BU752" s="356"/>
      <c r="BV752" s="356"/>
      <c r="BW752" s="356"/>
      <c r="BX752" s="356"/>
      <c r="BY752" s="356"/>
      <c r="BZ752" s="356"/>
      <c r="CA752" s="356"/>
      <c r="CB752" s="356"/>
      <c r="CC752" s="356"/>
      <c r="CD752" s="356"/>
      <c r="CE752" s="356"/>
      <c r="CF752" s="356"/>
      <c r="CG752" s="356"/>
      <c r="CH752" s="356"/>
      <c r="CI752" s="356"/>
      <c r="CJ752" s="356"/>
      <c r="CK752" s="356"/>
      <c r="CL752" s="356"/>
    </row>
    <row r="753" spans="4:167" ht="14.25" customHeight="1" x14ac:dyDescent="0.35">
      <c r="D753" s="72"/>
      <c r="E753" s="72"/>
      <c r="F753" s="72"/>
      <c r="G753" s="72"/>
      <c r="H753" s="72"/>
      <c r="I753" s="72"/>
      <c r="J753" s="72"/>
      <c r="K753" s="72"/>
      <c r="L753" s="72"/>
      <c r="M753" s="72"/>
      <c r="N753" s="72"/>
      <c r="O753" s="72"/>
      <c r="P753" s="72"/>
      <c r="Q753" s="72"/>
      <c r="R753" s="72"/>
      <c r="S753" s="72"/>
      <c r="T753" s="72"/>
      <c r="U753" s="72"/>
      <c r="V753" s="72"/>
      <c r="W753" s="72"/>
      <c r="X753" s="72"/>
      <c r="Y753" s="72"/>
      <c r="Z753" s="72"/>
      <c r="AA753" s="72"/>
      <c r="AB753" s="72"/>
      <c r="AC753" s="72"/>
      <c r="AD753" s="72"/>
      <c r="AE753" s="72"/>
      <c r="AF753" s="72"/>
      <c r="AG753" s="72"/>
      <c r="AH753" s="72"/>
      <c r="AI753" s="72"/>
      <c r="AJ753" s="72"/>
      <c r="AK753" s="72"/>
      <c r="AL753" s="72"/>
      <c r="AM753" s="72"/>
      <c r="AN753" s="72"/>
      <c r="AO753" s="72"/>
      <c r="AP753" s="72"/>
      <c r="AQ753" s="72"/>
      <c r="AR753" s="72"/>
      <c r="AS753" s="72"/>
      <c r="AT753" s="72"/>
    </row>
    <row r="754" spans="4:167" ht="14.25" customHeight="1" x14ac:dyDescent="0.35">
      <c r="D754" s="241" t="s">
        <v>420</v>
      </c>
      <c r="E754" s="241"/>
      <c r="F754" s="241"/>
      <c r="G754" s="241"/>
      <c r="H754" s="241"/>
      <c r="I754" s="241"/>
      <c r="J754" s="241"/>
      <c r="K754" s="241"/>
      <c r="L754" s="241"/>
      <c r="M754" s="241"/>
      <c r="N754" s="241"/>
      <c r="O754" s="241"/>
      <c r="P754" s="241"/>
      <c r="Q754" s="241"/>
      <c r="R754" s="241"/>
      <c r="S754" s="241"/>
      <c r="T754" s="241"/>
      <c r="U754" s="241"/>
      <c r="V754" s="241"/>
      <c r="W754" s="241"/>
      <c r="X754" s="241"/>
      <c r="Y754" s="241"/>
      <c r="Z754" s="241"/>
      <c r="AA754" s="241"/>
      <c r="AB754" s="241"/>
      <c r="AC754" s="241"/>
      <c r="AD754" s="241"/>
      <c r="AE754" s="241"/>
      <c r="AF754" s="241"/>
      <c r="AG754" s="241"/>
      <c r="AH754" s="241"/>
      <c r="AI754" s="241"/>
      <c r="AJ754" s="241"/>
      <c r="AK754" s="241"/>
      <c r="AL754" s="241"/>
      <c r="AM754" s="241"/>
      <c r="AN754" s="241"/>
      <c r="AO754" s="241"/>
      <c r="AP754" s="241"/>
      <c r="AQ754" s="241"/>
      <c r="AR754" s="241"/>
      <c r="AS754" s="241"/>
      <c r="AT754" s="241"/>
      <c r="AV754" s="358" t="s">
        <v>438</v>
      </c>
      <c r="AW754" s="358"/>
      <c r="AX754" s="358"/>
      <c r="AY754" s="358"/>
      <c r="AZ754" s="358"/>
      <c r="BA754" s="358"/>
      <c r="BB754" s="358"/>
      <c r="BC754" s="358"/>
      <c r="BD754" s="358"/>
      <c r="BE754" s="358"/>
      <c r="BF754" s="358"/>
      <c r="BG754" s="358"/>
      <c r="BH754" s="358"/>
      <c r="BI754" s="358"/>
      <c r="BJ754" s="358"/>
      <c r="BK754" s="358"/>
      <c r="BL754" s="358"/>
      <c r="BM754" s="358"/>
      <c r="BN754" s="358"/>
      <c r="BO754" s="358"/>
      <c r="BP754" s="358"/>
      <c r="BQ754" s="358"/>
      <c r="BR754" s="358"/>
      <c r="BS754" s="358"/>
      <c r="BT754" s="358"/>
      <c r="BU754" s="358"/>
      <c r="BV754" s="358"/>
      <c r="BW754" s="358"/>
      <c r="BX754" s="358"/>
      <c r="BY754" s="358"/>
      <c r="BZ754" s="358"/>
      <c r="CA754" s="358"/>
      <c r="CB754" s="358"/>
      <c r="CC754" s="358"/>
      <c r="CD754" s="358"/>
      <c r="CE754" s="358"/>
      <c r="CF754" s="358"/>
      <c r="CG754" s="358"/>
      <c r="CH754" s="358"/>
      <c r="CI754" s="358"/>
      <c r="CJ754" s="358"/>
      <c r="CK754" s="358"/>
      <c r="CL754" s="358"/>
      <c r="CM754" s="358"/>
      <c r="CN754" s="358"/>
    </row>
    <row r="755" spans="4:167" ht="14.25" customHeight="1" x14ac:dyDescent="0.35">
      <c r="D755" s="241"/>
      <c r="E755" s="241"/>
      <c r="F755" s="241"/>
      <c r="G755" s="241"/>
      <c r="H755" s="241"/>
      <c r="I755" s="241"/>
      <c r="J755" s="241"/>
      <c r="K755" s="241"/>
      <c r="L755" s="241"/>
      <c r="M755" s="241"/>
      <c r="N755" s="241"/>
      <c r="O755" s="241"/>
      <c r="P755" s="241"/>
      <c r="Q755" s="241"/>
      <c r="R755" s="241"/>
      <c r="S755" s="241"/>
      <c r="T755" s="241"/>
      <c r="U755" s="241"/>
      <c r="V755" s="241"/>
      <c r="W755" s="241"/>
      <c r="X755" s="241"/>
      <c r="Y755" s="241"/>
      <c r="Z755" s="241"/>
      <c r="AA755" s="241"/>
      <c r="AB755" s="241"/>
      <c r="AC755" s="241"/>
      <c r="AD755" s="241"/>
      <c r="AE755" s="241"/>
      <c r="AF755" s="241"/>
      <c r="AG755" s="241"/>
      <c r="AH755" s="241"/>
      <c r="AI755" s="241"/>
      <c r="AJ755" s="241"/>
      <c r="AK755" s="241"/>
      <c r="AL755" s="241"/>
      <c r="AM755" s="241"/>
      <c r="AN755" s="241"/>
      <c r="AO755" s="241"/>
      <c r="AP755" s="241"/>
      <c r="AQ755" s="241"/>
      <c r="AR755" s="241"/>
      <c r="AS755" s="241"/>
      <c r="AT755" s="241"/>
      <c r="AV755" s="358"/>
      <c r="AW755" s="358"/>
      <c r="AX755" s="358"/>
      <c r="AY755" s="358"/>
      <c r="AZ755" s="358"/>
      <c r="BA755" s="358"/>
      <c r="BB755" s="358"/>
      <c r="BC755" s="358"/>
      <c r="BD755" s="358"/>
      <c r="BE755" s="358"/>
      <c r="BF755" s="358"/>
      <c r="BG755" s="358"/>
      <c r="BH755" s="358"/>
      <c r="BI755" s="358"/>
      <c r="BJ755" s="358"/>
      <c r="BK755" s="358"/>
      <c r="BL755" s="358"/>
      <c r="BM755" s="358"/>
      <c r="BN755" s="358"/>
      <c r="BO755" s="358"/>
      <c r="BP755" s="358"/>
      <c r="BQ755" s="358"/>
      <c r="BR755" s="358"/>
      <c r="BS755" s="358"/>
      <c r="BT755" s="358"/>
      <c r="BU755" s="358"/>
      <c r="BV755" s="358"/>
      <c r="BW755" s="358"/>
      <c r="BX755" s="358"/>
      <c r="BY755" s="358"/>
      <c r="BZ755" s="358"/>
      <c r="CA755" s="358"/>
      <c r="CB755" s="358"/>
      <c r="CC755" s="358"/>
      <c r="CD755" s="358"/>
      <c r="CE755" s="358"/>
      <c r="CF755" s="358"/>
      <c r="CG755" s="358"/>
      <c r="CH755" s="358"/>
      <c r="CI755" s="358"/>
      <c r="CJ755" s="358"/>
      <c r="CK755" s="358"/>
      <c r="CL755" s="358"/>
      <c r="CM755" s="358"/>
      <c r="CN755" s="358"/>
    </row>
    <row r="756" spans="4:167" ht="14.25" customHeight="1" x14ac:dyDescent="0.35">
      <c r="D756" s="288" t="s">
        <v>418</v>
      </c>
      <c r="E756" s="288"/>
      <c r="F756" s="288"/>
      <c r="G756" s="288"/>
      <c r="H756" s="288"/>
      <c r="I756" s="288"/>
      <c r="J756" s="288"/>
      <c r="K756" s="288"/>
      <c r="L756" s="288"/>
      <c r="M756" s="288"/>
      <c r="N756" s="288"/>
      <c r="O756" s="288"/>
      <c r="P756" s="288"/>
      <c r="Q756" s="288"/>
      <c r="R756" s="288"/>
      <c r="S756" s="288"/>
      <c r="T756" s="288"/>
      <c r="U756" s="288"/>
      <c r="V756" s="288"/>
      <c r="W756" s="288"/>
      <c r="X756" s="288"/>
      <c r="Y756" s="288"/>
      <c r="Z756" s="288"/>
      <c r="AA756" s="288" t="s">
        <v>419</v>
      </c>
      <c r="AB756" s="288"/>
      <c r="AC756" s="288"/>
      <c r="AD756" s="288"/>
      <c r="AE756" s="288"/>
      <c r="AF756" s="288"/>
      <c r="AG756" s="288"/>
      <c r="AH756" s="288"/>
      <c r="AI756" s="288"/>
      <c r="AJ756" s="288"/>
      <c r="AK756" s="288"/>
      <c r="AL756" s="288"/>
      <c r="AM756" s="288"/>
      <c r="AN756" s="288"/>
      <c r="AO756" s="288"/>
      <c r="AP756" s="288"/>
      <c r="AQ756" s="288"/>
      <c r="AR756" s="288"/>
      <c r="AS756" s="288"/>
      <c r="AT756" s="288"/>
      <c r="AV756" s="241" t="s">
        <v>439</v>
      </c>
      <c r="AW756" s="241"/>
      <c r="AX756" s="241"/>
      <c r="AY756" s="241"/>
      <c r="AZ756" s="241"/>
      <c r="BA756" s="241"/>
      <c r="BB756" s="241"/>
      <c r="BC756" s="241"/>
      <c r="BD756" s="241"/>
      <c r="BE756" s="241"/>
      <c r="BF756" s="241"/>
      <c r="BG756" s="241"/>
      <c r="BH756" s="241"/>
      <c r="BI756" s="241"/>
      <c r="BJ756" s="241"/>
      <c r="BK756" s="241"/>
      <c r="BL756" s="241"/>
      <c r="BM756" s="241"/>
      <c r="BN756" s="241"/>
      <c r="BO756" s="241"/>
      <c r="BP756" s="241"/>
      <c r="BQ756" s="241"/>
      <c r="BR756" s="241"/>
      <c r="BS756" s="241"/>
      <c r="BT756" s="241"/>
      <c r="BU756" s="241"/>
      <c r="BV756" s="241"/>
      <c r="BW756" s="241"/>
      <c r="BX756" s="241"/>
      <c r="BY756" s="241"/>
      <c r="BZ756" s="241"/>
      <c r="CA756" s="241"/>
      <c r="CB756" s="241"/>
      <c r="CC756" s="241"/>
      <c r="CD756" s="241"/>
      <c r="CE756" s="241"/>
      <c r="CF756" s="241"/>
      <c r="CG756" s="241"/>
      <c r="CH756" s="241"/>
      <c r="CI756" s="241"/>
      <c r="CJ756" s="241"/>
      <c r="CK756" s="241"/>
      <c r="CL756" s="241"/>
      <c r="CM756" s="241"/>
      <c r="CN756" s="241"/>
    </row>
    <row r="757" spans="4:167" ht="14.25" customHeight="1" x14ac:dyDescent="0.35">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88"/>
      <c r="AE757" s="288"/>
      <c r="AF757" s="288"/>
      <c r="AG757" s="288"/>
      <c r="AH757" s="288"/>
      <c r="AI757" s="288"/>
      <c r="AJ757" s="288"/>
      <c r="AK757" s="288"/>
      <c r="AL757" s="288"/>
      <c r="AM757" s="288"/>
      <c r="AN757" s="288"/>
      <c r="AO757" s="288"/>
      <c r="AP757" s="288"/>
      <c r="AQ757" s="288"/>
      <c r="AR757" s="288"/>
      <c r="AS757" s="288"/>
      <c r="AT757" s="288"/>
      <c r="AV757" s="220"/>
      <c r="AW757" s="220"/>
      <c r="AX757" s="220"/>
      <c r="AY757" s="220"/>
      <c r="AZ757" s="220"/>
      <c r="BA757" s="220"/>
      <c r="BB757" s="220"/>
      <c r="BC757" s="220"/>
      <c r="BD757" s="220"/>
      <c r="BE757" s="220"/>
      <c r="BF757" s="220"/>
      <c r="BG757" s="220"/>
      <c r="BH757" s="220"/>
      <c r="BI757" s="220"/>
      <c r="BJ757" s="220"/>
      <c r="BK757" s="220"/>
      <c r="BL757" s="220"/>
      <c r="BM757" s="220"/>
      <c r="BN757" s="220"/>
      <c r="BO757" s="220"/>
      <c r="BP757" s="220"/>
      <c r="BQ757" s="220"/>
      <c r="BR757" s="220"/>
      <c r="BS757" s="220"/>
      <c r="BT757" s="220"/>
      <c r="BU757" s="220"/>
      <c r="BV757" s="220"/>
      <c r="BW757" s="220"/>
      <c r="BX757" s="220"/>
      <c r="BY757" s="220"/>
      <c r="BZ757" s="220"/>
      <c r="CA757" s="220"/>
      <c r="CB757" s="220"/>
      <c r="CC757" s="220"/>
      <c r="CD757" s="220"/>
      <c r="CE757" s="220"/>
      <c r="CF757" s="220"/>
      <c r="CG757" s="220"/>
      <c r="CH757" s="220"/>
      <c r="CI757" s="220"/>
      <c r="CJ757" s="220"/>
      <c r="CK757" s="220"/>
      <c r="CL757" s="220"/>
      <c r="CM757" s="220"/>
      <c r="CN757" s="220"/>
    </row>
    <row r="758" spans="4:167" ht="14.25" customHeight="1" x14ac:dyDescent="0.35">
      <c r="D758" s="416" t="s">
        <v>1012</v>
      </c>
      <c r="E758" s="417"/>
      <c r="F758" s="417"/>
      <c r="G758" s="417"/>
      <c r="H758" s="417"/>
      <c r="I758" s="417"/>
      <c r="J758" s="417"/>
      <c r="K758" s="417"/>
      <c r="L758" s="417"/>
      <c r="M758" s="417"/>
      <c r="N758" s="417"/>
      <c r="O758" s="417"/>
      <c r="P758" s="417"/>
      <c r="Q758" s="417"/>
      <c r="R758" s="417"/>
      <c r="S758" s="417"/>
      <c r="T758" s="417"/>
      <c r="U758" s="417"/>
      <c r="V758" s="417"/>
      <c r="W758" s="417"/>
      <c r="X758" s="417"/>
      <c r="Y758" s="417"/>
      <c r="Z758" s="418"/>
      <c r="AA758" s="410" t="s">
        <v>812</v>
      </c>
      <c r="AB758" s="411"/>
      <c r="AC758" s="411"/>
      <c r="AD758" s="411"/>
      <c r="AE758" s="411"/>
      <c r="AF758" s="411"/>
      <c r="AG758" s="411"/>
      <c r="AH758" s="411"/>
      <c r="AI758" s="411"/>
      <c r="AJ758" s="411"/>
      <c r="AK758" s="411"/>
      <c r="AL758" s="411"/>
      <c r="AM758" s="411"/>
      <c r="AN758" s="411"/>
      <c r="AO758" s="411"/>
      <c r="AP758" s="411"/>
      <c r="AQ758" s="411"/>
      <c r="AR758" s="411"/>
      <c r="AS758" s="411"/>
      <c r="AT758" s="412"/>
      <c r="AV758" s="288" t="s">
        <v>440</v>
      </c>
      <c r="AW758" s="288"/>
      <c r="AX758" s="288"/>
      <c r="AY758" s="288"/>
      <c r="AZ758" s="288"/>
      <c r="BA758" s="288"/>
      <c r="BB758" s="288"/>
      <c r="BC758" s="288"/>
      <c r="BD758" s="288"/>
      <c r="BE758" s="288"/>
      <c r="BF758" s="288"/>
      <c r="BG758" s="288"/>
      <c r="BH758" s="288"/>
      <c r="BI758" s="288"/>
      <c r="BJ758" s="288"/>
      <c r="BK758" s="288"/>
      <c r="BL758" s="288"/>
      <c r="BM758" s="288"/>
      <c r="BN758" s="288"/>
      <c r="BO758" s="288" t="s">
        <v>441</v>
      </c>
      <c r="BP758" s="288"/>
      <c r="BQ758" s="288"/>
      <c r="BR758" s="288"/>
      <c r="BS758" s="288"/>
      <c r="BT758" s="288"/>
      <c r="BU758" s="288"/>
      <c r="BV758" s="288"/>
      <c r="BW758" s="288" t="s">
        <v>442</v>
      </c>
      <c r="BX758" s="288"/>
      <c r="BY758" s="288"/>
      <c r="BZ758" s="288"/>
      <c r="CA758" s="288"/>
      <c r="CB758" s="288"/>
      <c r="CC758" s="288"/>
      <c r="CD758" s="288"/>
      <c r="CE758" s="288" t="s">
        <v>122</v>
      </c>
      <c r="CF758" s="288"/>
      <c r="CG758" s="288"/>
      <c r="CH758" s="288"/>
      <c r="CI758" s="288"/>
      <c r="CJ758" s="288"/>
      <c r="CK758" s="288"/>
      <c r="CL758" s="288"/>
      <c r="CM758" s="288"/>
      <c r="CN758" s="288"/>
    </row>
    <row r="759" spans="4:167" ht="14.25" customHeight="1" x14ac:dyDescent="0.35">
      <c r="D759" s="537"/>
      <c r="E759" s="548"/>
      <c r="F759" s="548"/>
      <c r="G759" s="548"/>
      <c r="H759" s="548"/>
      <c r="I759" s="548"/>
      <c r="J759" s="548"/>
      <c r="K759" s="548"/>
      <c r="L759" s="548"/>
      <c r="M759" s="548"/>
      <c r="N759" s="548"/>
      <c r="O759" s="548"/>
      <c r="P759" s="548"/>
      <c r="Q759" s="548"/>
      <c r="R759" s="548"/>
      <c r="S759" s="548"/>
      <c r="T759" s="548"/>
      <c r="U759" s="548"/>
      <c r="V759" s="548"/>
      <c r="W759" s="548"/>
      <c r="X759" s="548"/>
      <c r="Y759" s="548"/>
      <c r="Z759" s="539"/>
      <c r="AA759" s="549"/>
      <c r="AB759" s="550"/>
      <c r="AC759" s="550"/>
      <c r="AD759" s="550"/>
      <c r="AE759" s="550"/>
      <c r="AF759" s="550"/>
      <c r="AG759" s="550"/>
      <c r="AH759" s="550"/>
      <c r="AI759" s="550"/>
      <c r="AJ759" s="550"/>
      <c r="AK759" s="550"/>
      <c r="AL759" s="550"/>
      <c r="AM759" s="550"/>
      <c r="AN759" s="550"/>
      <c r="AO759" s="550"/>
      <c r="AP759" s="550"/>
      <c r="AQ759" s="550"/>
      <c r="AR759" s="550"/>
      <c r="AS759" s="550"/>
      <c r="AT759" s="551"/>
      <c r="AV759" s="288"/>
      <c r="AW759" s="288"/>
      <c r="AX759" s="288"/>
      <c r="AY759" s="288"/>
      <c r="AZ759" s="288"/>
      <c r="BA759" s="288"/>
      <c r="BB759" s="288"/>
      <c r="BC759" s="288"/>
      <c r="BD759" s="288"/>
      <c r="BE759" s="288"/>
      <c r="BF759" s="288"/>
      <c r="BG759" s="288"/>
      <c r="BH759" s="288"/>
      <c r="BI759" s="288"/>
      <c r="BJ759" s="288"/>
      <c r="BK759" s="288"/>
      <c r="BL759" s="288"/>
      <c r="BM759" s="288"/>
      <c r="BN759" s="288"/>
      <c r="BO759" s="288"/>
      <c r="BP759" s="288"/>
      <c r="BQ759" s="288"/>
      <c r="BR759" s="288"/>
      <c r="BS759" s="288"/>
      <c r="BT759" s="288"/>
      <c r="BU759" s="288"/>
      <c r="BV759" s="288"/>
      <c r="BW759" s="288"/>
      <c r="BX759" s="288"/>
      <c r="BY759" s="288"/>
      <c r="BZ759" s="288"/>
      <c r="CA759" s="288"/>
      <c r="CB759" s="288"/>
      <c r="CC759" s="288"/>
      <c r="CD759" s="288"/>
      <c r="CE759" s="288"/>
      <c r="CF759" s="288"/>
      <c r="CG759" s="288"/>
      <c r="CH759" s="288"/>
      <c r="CI759" s="288"/>
      <c r="CJ759" s="288"/>
      <c r="CK759" s="288"/>
      <c r="CL759" s="288"/>
      <c r="CM759" s="288"/>
      <c r="CN759" s="288"/>
    </row>
    <row r="760" spans="4:167" ht="14.25" customHeight="1" x14ac:dyDescent="0.35">
      <c r="D760" s="537"/>
      <c r="E760" s="548"/>
      <c r="F760" s="548"/>
      <c r="G760" s="548"/>
      <c r="H760" s="548"/>
      <c r="I760" s="548"/>
      <c r="J760" s="548"/>
      <c r="K760" s="548"/>
      <c r="L760" s="548"/>
      <c r="M760" s="548"/>
      <c r="N760" s="548"/>
      <c r="O760" s="548"/>
      <c r="P760" s="548"/>
      <c r="Q760" s="548"/>
      <c r="R760" s="548"/>
      <c r="S760" s="548"/>
      <c r="T760" s="548"/>
      <c r="U760" s="548"/>
      <c r="V760" s="548"/>
      <c r="W760" s="548"/>
      <c r="X760" s="548"/>
      <c r="Y760" s="548"/>
      <c r="Z760" s="539"/>
      <c r="AA760" s="549"/>
      <c r="AB760" s="550"/>
      <c r="AC760" s="550"/>
      <c r="AD760" s="550"/>
      <c r="AE760" s="550"/>
      <c r="AF760" s="550"/>
      <c r="AG760" s="550"/>
      <c r="AH760" s="550"/>
      <c r="AI760" s="550"/>
      <c r="AJ760" s="550"/>
      <c r="AK760" s="550"/>
      <c r="AL760" s="550"/>
      <c r="AM760" s="550"/>
      <c r="AN760" s="550"/>
      <c r="AO760" s="550"/>
      <c r="AP760" s="550"/>
      <c r="AQ760" s="550"/>
      <c r="AR760" s="550"/>
      <c r="AS760" s="550"/>
      <c r="AT760" s="551"/>
      <c r="AV760" s="242"/>
      <c r="AW760" s="242"/>
      <c r="AX760" s="242"/>
      <c r="AY760" s="242"/>
      <c r="AZ760" s="242"/>
      <c r="BA760" s="242"/>
      <c r="BB760" s="242"/>
      <c r="BC760" s="242"/>
      <c r="BD760" s="242"/>
      <c r="BE760" s="242"/>
      <c r="BF760" s="242"/>
      <c r="BG760" s="242"/>
      <c r="BH760" s="242"/>
      <c r="BI760" s="242"/>
      <c r="BJ760" s="242"/>
      <c r="BK760" s="242"/>
      <c r="BL760" s="242"/>
      <c r="BM760" s="242"/>
      <c r="BN760" s="242"/>
      <c r="BO760" s="242"/>
      <c r="BP760" s="242"/>
      <c r="BQ760" s="242"/>
      <c r="BR760" s="242"/>
      <c r="BS760" s="242"/>
      <c r="BT760" s="242"/>
      <c r="BU760" s="242"/>
      <c r="BV760" s="242"/>
      <c r="BW760" s="242"/>
      <c r="BX760" s="242"/>
      <c r="BY760" s="242"/>
      <c r="BZ760" s="242"/>
      <c r="CA760" s="242"/>
      <c r="CB760" s="242"/>
      <c r="CC760" s="242"/>
      <c r="CD760" s="242"/>
      <c r="CE760" s="242"/>
      <c r="CF760" s="242"/>
      <c r="CG760" s="242"/>
      <c r="CH760" s="242"/>
      <c r="CI760" s="242"/>
      <c r="CJ760" s="242"/>
      <c r="CK760" s="242"/>
      <c r="CL760" s="242"/>
      <c r="CM760" s="242"/>
      <c r="CN760" s="242"/>
    </row>
    <row r="761" spans="4:167" ht="14.25" customHeight="1" x14ac:dyDescent="0.35">
      <c r="D761" s="537"/>
      <c r="E761" s="548"/>
      <c r="F761" s="548"/>
      <c r="G761" s="548"/>
      <c r="H761" s="548"/>
      <c r="I761" s="548"/>
      <c r="J761" s="548"/>
      <c r="K761" s="548"/>
      <c r="L761" s="548"/>
      <c r="M761" s="548"/>
      <c r="N761" s="548"/>
      <c r="O761" s="548"/>
      <c r="P761" s="548"/>
      <c r="Q761" s="548"/>
      <c r="R761" s="548"/>
      <c r="S761" s="548"/>
      <c r="T761" s="548"/>
      <c r="U761" s="548"/>
      <c r="V761" s="548"/>
      <c r="W761" s="548"/>
      <c r="X761" s="548"/>
      <c r="Y761" s="548"/>
      <c r="Z761" s="539"/>
      <c r="AA761" s="549"/>
      <c r="AB761" s="550"/>
      <c r="AC761" s="550"/>
      <c r="AD761" s="550"/>
      <c r="AE761" s="550"/>
      <c r="AF761" s="550"/>
      <c r="AG761" s="550"/>
      <c r="AH761" s="550"/>
      <c r="AI761" s="550"/>
      <c r="AJ761" s="550"/>
      <c r="AK761" s="550"/>
      <c r="AL761" s="550"/>
      <c r="AM761" s="550"/>
      <c r="AN761" s="550"/>
      <c r="AO761" s="550"/>
      <c r="AP761" s="550"/>
      <c r="AQ761" s="550"/>
      <c r="AR761" s="550"/>
      <c r="AS761" s="550"/>
      <c r="AT761" s="551"/>
      <c r="AV761" s="242"/>
      <c r="AW761" s="242"/>
      <c r="AX761" s="242"/>
      <c r="AY761" s="242"/>
      <c r="AZ761" s="242"/>
      <c r="BA761" s="242"/>
      <c r="BB761" s="242"/>
      <c r="BC761" s="242"/>
      <c r="BD761" s="242"/>
      <c r="BE761" s="242"/>
      <c r="BF761" s="242"/>
      <c r="BG761" s="242"/>
      <c r="BH761" s="242"/>
      <c r="BI761" s="242"/>
      <c r="BJ761" s="242"/>
      <c r="BK761" s="242"/>
      <c r="BL761" s="242"/>
      <c r="BM761" s="242"/>
      <c r="BN761" s="242"/>
      <c r="BO761" s="242"/>
      <c r="BP761" s="242"/>
      <c r="BQ761" s="242"/>
      <c r="BR761" s="242"/>
      <c r="BS761" s="242"/>
      <c r="BT761" s="242"/>
      <c r="BU761" s="242"/>
      <c r="BV761" s="242"/>
      <c r="BW761" s="242"/>
      <c r="BX761" s="242"/>
      <c r="BY761" s="242"/>
      <c r="BZ761" s="242"/>
      <c r="CA761" s="242"/>
      <c r="CB761" s="242"/>
      <c r="CC761" s="242"/>
      <c r="CD761" s="242"/>
      <c r="CE761" s="242"/>
      <c r="CF761" s="242"/>
      <c r="CG761" s="242"/>
      <c r="CH761" s="242"/>
      <c r="CI761" s="242"/>
      <c r="CJ761" s="242"/>
      <c r="CK761" s="242"/>
      <c r="CL761" s="242"/>
      <c r="CM761" s="242"/>
      <c r="CN761" s="242"/>
      <c r="EI761" s="140"/>
      <c r="EJ761" s="140"/>
      <c r="EK761" s="140"/>
      <c r="EL761" s="140"/>
      <c r="EM761" s="140"/>
      <c r="EN761" s="140"/>
      <c r="EO761" s="140"/>
      <c r="EP761" s="140"/>
      <c r="EQ761" s="140"/>
      <c r="ER761" s="140"/>
      <c r="ES761" s="140"/>
      <c r="ET761" s="140"/>
      <c r="EU761" s="140"/>
      <c r="EV761" s="140"/>
    </row>
    <row r="762" spans="4:167" ht="14.25" customHeight="1" x14ac:dyDescent="0.35">
      <c r="D762" s="537"/>
      <c r="E762" s="548"/>
      <c r="F762" s="548"/>
      <c r="G762" s="548"/>
      <c r="H762" s="548"/>
      <c r="I762" s="548"/>
      <c r="J762" s="548"/>
      <c r="K762" s="548"/>
      <c r="L762" s="548"/>
      <c r="M762" s="548"/>
      <c r="N762" s="548"/>
      <c r="O762" s="548"/>
      <c r="P762" s="548"/>
      <c r="Q762" s="548"/>
      <c r="R762" s="548"/>
      <c r="S762" s="548"/>
      <c r="T762" s="548"/>
      <c r="U762" s="548"/>
      <c r="V762" s="548"/>
      <c r="W762" s="548"/>
      <c r="X762" s="548"/>
      <c r="Y762" s="548"/>
      <c r="Z762" s="539"/>
      <c r="AA762" s="549"/>
      <c r="AB762" s="550"/>
      <c r="AC762" s="550"/>
      <c r="AD762" s="550"/>
      <c r="AE762" s="550"/>
      <c r="AF762" s="550"/>
      <c r="AG762" s="550"/>
      <c r="AH762" s="550"/>
      <c r="AI762" s="550"/>
      <c r="AJ762" s="550"/>
      <c r="AK762" s="550"/>
      <c r="AL762" s="550"/>
      <c r="AM762" s="550"/>
      <c r="AN762" s="550"/>
      <c r="AO762" s="550"/>
      <c r="AP762" s="550"/>
      <c r="AQ762" s="550"/>
      <c r="AR762" s="550"/>
      <c r="AS762" s="550"/>
      <c r="AT762" s="551"/>
      <c r="AV762" s="242"/>
      <c r="AW762" s="242"/>
      <c r="AX762" s="242"/>
      <c r="AY762" s="242"/>
      <c r="AZ762" s="242"/>
      <c r="BA762" s="242"/>
      <c r="BB762" s="242"/>
      <c r="BC762" s="242"/>
      <c r="BD762" s="242"/>
      <c r="BE762" s="242"/>
      <c r="BF762" s="242"/>
      <c r="BG762" s="242"/>
      <c r="BH762" s="242"/>
      <c r="BI762" s="242"/>
      <c r="BJ762" s="242"/>
      <c r="BK762" s="242"/>
      <c r="BL762" s="242"/>
      <c r="BM762" s="242"/>
      <c r="BN762" s="242"/>
      <c r="BO762" s="242"/>
      <c r="BP762" s="242"/>
      <c r="BQ762" s="242"/>
      <c r="BR762" s="242"/>
      <c r="BS762" s="242"/>
      <c r="BT762" s="242"/>
      <c r="BU762" s="242"/>
      <c r="BV762" s="242"/>
      <c r="BW762" s="242"/>
      <c r="BX762" s="242"/>
      <c r="BY762" s="242"/>
      <c r="BZ762" s="242"/>
      <c r="CA762" s="242"/>
      <c r="CB762" s="242"/>
      <c r="CC762" s="242"/>
      <c r="CD762" s="242"/>
      <c r="CE762" s="242"/>
      <c r="CF762" s="242"/>
      <c r="CG762" s="242"/>
      <c r="CH762" s="242"/>
      <c r="CI762" s="242"/>
      <c r="CJ762" s="242"/>
      <c r="CK762" s="242"/>
      <c r="CL762" s="242"/>
      <c r="CM762" s="242"/>
      <c r="CN762" s="242"/>
      <c r="EI762" s="140"/>
      <c r="EJ762" s="140"/>
      <c r="EK762" s="540" t="s">
        <v>445</v>
      </c>
      <c r="EL762" s="540"/>
      <c r="EM762" s="540"/>
      <c r="EN762" s="540"/>
      <c r="EO762" s="540"/>
      <c r="EP762" s="540"/>
      <c r="EQ762" s="540"/>
      <c r="ER762" s="540"/>
      <c r="ES762" s="540"/>
      <c r="ET762" s="540"/>
      <c r="EU762" s="140"/>
      <c r="EV762" s="140"/>
    </row>
    <row r="763" spans="4:167" ht="14.25" customHeight="1" x14ac:dyDescent="0.35">
      <c r="D763" s="537"/>
      <c r="E763" s="548"/>
      <c r="F763" s="548"/>
      <c r="G763" s="548"/>
      <c r="H763" s="548"/>
      <c r="I763" s="548"/>
      <c r="J763" s="548"/>
      <c r="K763" s="548"/>
      <c r="L763" s="548"/>
      <c r="M763" s="548"/>
      <c r="N763" s="548"/>
      <c r="O763" s="548"/>
      <c r="P763" s="548"/>
      <c r="Q763" s="548"/>
      <c r="R763" s="548"/>
      <c r="S763" s="548"/>
      <c r="T763" s="548"/>
      <c r="U763" s="548"/>
      <c r="V763" s="548"/>
      <c r="W763" s="548"/>
      <c r="X763" s="548"/>
      <c r="Y763" s="548"/>
      <c r="Z763" s="539"/>
      <c r="AA763" s="549"/>
      <c r="AB763" s="550"/>
      <c r="AC763" s="550"/>
      <c r="AD763" s="550"/>
      <c r="AE763" s="550"/>
      <c r="AF763" s="550"/>
      <c r="AG763" s="550"/>
      <c r="AH763" s="550"/>
      <c r="AI763" s="550"/>
      <c r="AJ763" s="550"/>
      <c r="AK763" s="550"/>
      <c r="AL763" s="550"/>
      <c r="AM763" s="550"/>
      <c r="AN763" s="550"/>
      <c r="AO763" s="550"/>
      <c r="AP763" s="550"/>
      <c r="AQ763" s="550"/>
      <c r="AR763" s="550"/>
      <c r="AS763" s="550"/>
      <c r="AT763" s="551"/>
      <c r="AV763" s="242"/>
      <c r="AW763" s="242"/>
      <c r="AX763" s="242"/>
      <c r="AY763" s="242"/>
      <c r="AZ763" s="242"/>
      <c r="BA763" s="242"/>
      <c r="BB763" s="242"/>
      <c r="BC763" s="242"/>
      <c r="BD763" s="242"/>
      <c r="BE763" s="242"/>
      <c r="BF763" s="242"/>
      <c r="BG763" s="242"/>
      <c r="BH763" s="242"/>
      <c r="BI763" s="242"/>
      <c r="BJ763" s="242"/>
      <c r="BK763" s="242"/>
      <c r="BL763" s="242"/>
      <c r="BM763" s="242"/>
      <c r="BN763" s="242"/>
      <c r="BO763" s="242"/>
      <c r="BP763" s="242"/>
      <c r="BQ763" s="242"/>
      <c r="BR763" s="242"/>
      <c r="BS763" s="242"/>
      <c r="BT763" s="242"/>
      <c r="BU763" s="242"/>
      <c r="BV763" s="242"/>
      <c r="BW763" s="242"/>
      <c r="BX763" s="242"/>
      <c r="BY763" s="242"/>
      <c r="BZ763" s="242"/>
      <c r="CA763" s="242"/>
      <c r="CB763" s="242"/>
      <c r="CC763" s="242"/>
      <c r="CD763" s="242"/>
      <c r="CE763" s="242"/>
      <c r="CF763" s="242"/>
      <c r="CG763" s="242"/>
      <c r="CH763" s="242"/>
      <c r="CI763" s="242"/>
      <c r="CJ763" s="242"/>
      <c r="CK763" s="242"/>
      <c r="CL763" s="242"/>
      <c r="CM763" s="242"/>
      <c r="CN763" s="242"/>
      <c r="EI763" s="140"/>
      <c r="EJ763" s="140"/>
      <c r="EK763" s="140"/>
      <c r="EL763" s="170">
        <v>2008</v>
      </c>
      <c r="EM763" s="170">
        <v>2009</v>
      </c>
      <c r="EN763" s="170">
        <v>2010</v>
      </c>
      <c r="EO763" s="170">
        <v>2011</v>
      </c>
      <c r="EP763" s="170">
        <v>2012</v>
      </c>
      <c r="EQ763" s="170">
        <v>2013</v>
      </c>
      <c r="ER763" s="170">
        <v>2014</v>
      </c>
      <c r="ES763" s="170">
        <v>2015</v>
      </c>
      <c r="ET763" s="181">
        <v>2016</v>
      </c>
      <c r="EU763" s="181">
        <v>2017</v>
      </c>
      <c r="EV763" s="181">
        <v>2018</v>
      </c>
      <c r="EW763" s="140">
        <v>2019</v>
      </c>
    </row>
    <row r="764" spans="4:167" ht="14.25" customHeight="1" x14ac:dyDescent="0.35">
      <c r="D764" s="419"/>
      <c r="E764" s="420"/>
      <c r="F764" s="420"/>
      <c r="G764" s="420"/>
      <c r="H764" s="420"/>
      <c r="I764" s="420"/>
      <c r="J764" s="420"/>
      <c r="K764" s="420"/>
      <c r="L764" s="420"/>
      <c r="M764" s="420"/>
      <c r="N764" s="420"/>
      <c r="O764" s="420"/>
      <c r="P764" s="420"/>
      <c r="Q764" s="420"/>
      <c r="R764" s="420"/>
      <c r="S764" s="420"/>
      <c r="T764" s="420"/>
      <c r="U764" s="420"/>
      <c r="V764" s="420"/>
      <c r="W764" s="420"/>
      <c r="X764" s="420"/>
      <c r="Y764" s="420"/>
      <c r="Z764" s="421"/>
      <c r="AA764" s="413"/>
      <c r="AB764" s="414"/>
      <c r="AC764" s="414"/>
      <c r="AD764" s="414"/>
      <c r="AE764" s="414"/>
      <c r="AF764" s="414"/>
      <c r="AG764" s="414"/>
      <c r="AH764" s="414"/>
      <c r="AI764" s="414"/>
      <c r="AJ764" s="414"/>
      <c r="AK764" s="414"/>
      <c r="AL764" s="414"/>
      <c r="AM764" s="414"/>
      <c r="AN764" s="414"/>
      <c r="AO764" s="414"/>
      <c r="AP764" s="414"/>
      <c r="AQ764" s="414"/>
      <c r="AR764" s="414"/>
      <c r="AS764" s="414"/>
      <c r="AT764" s="415"/>
      <c r="AV764" s="357" t="s">
        <v>122</v>
      </c>
      <c r="AW764" s="357"/>
      <c r="AX764" s="357"/>
      <c r="AY764" s="357"/>
      <c r="AZ764" s="357"/>
      <c r="BA764" s="357"/>
      <c r="BB764" s="357"/>
      <c r="BC764" s="357"/>
      <c r="BD764" s="357"/>
      <c r="BE764" s="357"/>
      <c r="BF764" s="357"/>
      <c r="BG764" s="357"/>
      <c r="BH764" s="357"/>
      <c r="BI764" s="357"/>
      <c r="BJ764" s="357"/>
      <c r="BK764" s="357"/>
      <c r="BL764" s="357"/>
      <c r="BM764" s="357"/>
      <c r="BN764" s="357"/>
      <c r="BO764" s="357">
        <f>SUM(BO760:BV763)</f>
        <v>0</v>
      </c>
      <c r="BP764" s="357"/>
      <c r="BQ764" s="357"/>
      <c r="BR764" s="357"/>
      <c r="BS764" s="357"/>
      <c r="BT764" s="357"/>
      <c r="BU764" s="357"/>
      <c r="BV764" s="357"/>
      <c r="BW764" s="357">
        <f>SUM(BW760:CD763)</f>
        <v>0</v>
      </c>
      <c r="BX764" s="357"/>
      <c r="BY764" s="357"/>
      <c r="BZ764" s="357"/>
      <c r="CA764" s="357"/>
      <c r="CB764" s="357"/>
      <c r="CC764" s="357"/>
      <c r="CD764" s="357"/>
      <c r="CE764" s="357">
        <f>SUM(CE760:CN763)</f>
        <v>0</v>
      </c>
      <c r="CF764" s="357"/>
      <c r="CG764" s="357"/>
      <c r="CH764" s="357"/>
      <c r="CI764" s="357"/>
      <c r="CJ764" s="357"/>
      <c r="CK764" s="357"/>
      <c r="CL764" s="357"/>
      <c r="CM764" s="357"/>
      <c r="CN764" s="357"/>
      <c r="EI764" s="140"/>
      <c r="EJ764" s="140"/>
      <c r="EK764" s="140" t="s">
        <v>122</v>
      </c>
      <c r="EL764" s="175">
        <v>47.48</v>
      </c>
      <c r="EM764" s="176">
        <v>45.91</v>
      </c>
      <c r="EN764" s="175">
        <v>58.86</v>
      </c>
      <c r="EO764" s="176">
        <v>58.19</v>
      </c>
      <c r="EP764" s="175">
        <v>46.16</v>
      </c>
      <c r="EQ764" s="176">
        <v>45.84</v>
      </c>
      <c r="ER764" s="175">
        <v>45.38</v>
      </c>
      <c r="ES764" s="176">
        <v>52.97</v>
      </c>
      <c r="ET764" s="176">
        <v>44.18</v>
      </c>
      <c r="EU764" s="181">
        <v>56.15</v>
      </c>
      <c r="EV764" s="181">
        <v>53.56</v>
      </c>
      <c r="EW764" s="93">
        <f>AVERAGE(EW765:EY766)</f>
        <v>50.435000000000002</v>
      </c>
    </row>
    <row r="765" spans="4:167" ht="14.25" customHeight="1" x14ac:dyDescent="0.35">
      <c r="D765" s="356" t="s">
        <v>433</v>
      </c>
      <c r="E765" s="356"/>
      <c r="F765" s="356"/>
      <c r="G765" s="356"/>
      <c r="H765" s="356"/>
      <c r="I765" s="356"/>
      <c r="J765" s="356"/>
      <c r="K765" s="356"/>
      <c r="L765" s="356"/>
      <c r="M765" s="356"/>
      <c r="N765" s="356"/>
      <c r="O765" s="356"/>
      <c r="P765" s="356"/>
      <c r="Q765" s="356"/>
      <c r="R765" s="356"/>
      <c r="S765" s="356"/>
      <c r="T765" s="356"/>
      <c r="U765" s="356"/>
      <c r="V765" s="356"/>
      <c r="W765" s="356"/>
      <c r="X765" s="356"/>
      <c r="Y765" s="356"/>
      <c r="Z765" s="356"/>
      <c r="AA765" s="356"/>
      <c r="AB765" s="356"/>
      <c r="AC765" s="356"/>
      <c r="AD765" s="356"/>
      <c r="AE765" s="356"/>
      <c r="AF765" s="356"/>
      <c r="AG765" s="356"/>
      <c r="AH765" s="356"/>
      <c r="AI765" s="356"/>
      <c r="AJ765" s="356"/>
      <c r="AK765" s="356"/>
      <c r="AL765" s="356"/>
      <c r="AM765" s="356"/>
      <c r="AN765" s="356"/>
      <c r="AO765" s="356"/>
      <c r="AP765" s="356"/>
      <c r="AQ765" s="356"/>
      <c r="AR765" s="356"/>
      <c r="AS765" s="356"/>
      <c r="AT765" s="356"/>
      <c r="AV765" s="356" t="s">
        <v>443</v>
      </c>
      <c r="AW765" s="356"/>
      <c r="AX765" s="356"/>
      <c r="AY765" s="356"/>
      <c r="AZ765" s="356"/>
      <c r="BA765" s="356"/>
      <c r="BB765" s="356"/>
      <c r="BC765" s="356"/>
      <c r="BD765" s="356"/>
      <c r="BE765" s="356"/>
      <c r="BF765" s="356"/>
      <c r="BG765" s="356"/>
      <c r="BH765" s="356"/>
      <c r="BI765" s="356"/>
      <c r="BJ765" s="356"/>
      <c r="BK765" s="356"/>
      <c r="BL765" s="356"/>
      <c r="BM765" s="356"/>
      <c r="BN765" s="356"/>
      <c r="BO765" s="356"/>
      <c r="BP765" s="356"/>
      <c r="BQ765" s="356"/>
      <c r="BR765" s="356"/>
      <c r="BS765" s="356"/>
      <c r="BT765" s="356"/>
      <c r="BU765" s="356"/>
      <c r="BV765" s="356"/>
      <c r="BW765" s="356"/>
      <c r="BX765" s="356"/>
      <c r="BY765" s="356"/>
      <c r="BZ765" s="356"/>
      <c r="CA765" s="356"/>
      <c r="CB765" s="356"/>
      <c r="CC765" s="356"/>
      <c r="CD765" s="356"/>
      <c r="CE765" s="356"/>
      <c r="CF765" s="356"/>
      <c r="CG765" s="356"/>
      <c r="CH765" s="356"/>
      <c r="CI765" s="356"/>
      <c r="CJ765" s="356"/>
      <c r="CK765" s="356"/>
      <c r="CL765" s="356"/>
      <c r="CM765" s="356"/>
      <c r="CN765" s="356"/>
      <c r="EI765" s="140"/>
      <c r="EJ765" s="140"/>
      <c r="EK765" s="140" t="s">
        <v>124</v>
      </c>
      <c r="EL765" s="175">
        <v>69.61</v>
      </c>
      <c r="EM765" s="176">
        <v>69.83</v>
      </c>
      <c r="EN765" s="175">
        <v>100</v>
      </c>
      <c r="EO765" s="176">
        <v>99.89</v>
      </c>
      <c r="EP765" s="175">
        <v>71.17</v>
      </c>
      <c r="EQ765" s="176">
        <v>70.790000000000006</v>
      </c>
      <c r="ER765" s="175">
        <v>70.31</v>
      </c>
      <c r="ES765" s="176">
        <v>96.22</v>
      </c>
      <c r="ET765" s="176">
        <v>69.7</v>
      </c>
      <c r="EU765" s="181">
        <v>100</v>
      </c>
      <c r="EV765" s="181">
        <v>100</v>
      </c>
      <c r="EW765" s="93">
        <v>99.9</v>
      </c>
    </row>
    <row r="766" spans="4:167" ht="14.25" customHeight="1" x14ac:dyDescent="0.35">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c r="AQ766" s="71"/>
      <c r="AR766" s="71"/>
      <c r="AS766" s="71"/>
      <c r="AT766" s="71"/>
      <c r="EI766" s="140"/>
      <c r="EJ766" s="140"/>
      <c r="EK766" s="140" t="s">
        <v>125</v>
      </c>
      <c r="EL766" s="175">
        <v>0</v>
      </c>
      <c r="EM766" s="176">
        <v>0</v>
      </c>
      <c r="EN766" s="175">
        <v>0</v>
      </c>
      <c r="EO766" s="176">
        <v>0</v>
      </c>
      <c r="EP766" s="175">
        <v>0</v>
      </c>
      <c r="EQ766" s="176">
        <v>0</v>
      </c>
      <c r="ER766" s="175">
        <v>0</v>
      </c>
      <c r="ES766" s="176">
        <v>0</v>
      </c>
      <c r="ET766" s="176">
        <v>1.03</v>
      </c>
      <c r="EU766" s="181">
        <v>1.04</v>
      </c>
      <c r="EV766" s="181">
        <v>0.97</v>
      </c>
      <c r="EW766" s="93">
        <v>0.97</v>
      </c>
    </row>
    <row r="767" spans="4:167" ht="14.25" customHeight="1" x14ac:dyDescent="0.35">
      <c r="D767" s="241" t="s">
        <v>625</v>
      </c>
      <c r="E767" s="241"/>
      <c r="F767" s="241"/>
      <c r="G767" s="241"/>
      <c r="H767" s="241"/>
      <c r="I767" s="241"/>
      <c r="J767" s="241"/>
      <c r="K767" s="241"/>
      <c r="L767" s="241"/>
      <c r="M767" s="241"/>
      <c r="N767" s="241"/>
      <c r="O767" s="241"/>
      <c r="P767" s="241"/>
      <c r="Q767" s="241"/>
      <c r="R767" s="241"/>
      <c r="S767" s="241"/>
      <c r="T767" s="241"/>
      <c r="U767" s="241"/>
      <c r="V767" s="241"/>
      <c r="W767" s="241"/>
      <c r="X767" s="241"/>
      <c r="Y767" s="241"/>
      <c r="Z767" s="241"/>
      <c r="AA767" s="241"/>
      <c r="AB767" s="241"/>
      <c r="AC767" s="241"/>
      <c r="AD767" s="241"/>
      <c r="AE767" s="241"/>
      <c r="AF767" s="241"/>
      <c r="AG767" s="241"/>
      <c r="AH767" s="241"/>
      <c r="AI767" s="241"/>
      <c r="AJ767" s="241"/>
      <c r="AK767" s="241"/>
      <c r="AL767" s="241"/>
      <c r="AM767" s="241"/>
      <c r="AN767" s="241"/>
      <c r="AO767" s="241"/>
      <c r="AP767" s="241"/>
      <c r="AQ767" s="241"/>
      <c r="AR767" s="241"/>
      <c r="AS767" s="241"/>
      <c r="AT767" s="241"/>
      <c r="AV767" s="241" t="s">
        <v>626</v>
      </c>
      <c r="AW767" s="241"/>
      <c r="AX767" s="241"/>
      <c r="AY767" s="241"/>
      <c r="AZ767" s="241"/>
      <c r="BA767" s="241"/>
      <c r="BB767" s="241"/>
      <c r="BC767" s="241"/>
      <c r="BD767" s="241"/>
      <c r="BE767" s="241"/>
      <c r="BF767" s="241"/>
      <c r="BG767" s="241"/>
      <c r="BH767" s="241"/>
      <c r="BI767" s="241"/>
      <c r="BJ767" s="241"/>
      <c r="BK767" s="241"/>
      <c r="BL767" s="241"/>
      <c r="BM767" s="241"/>
      <c r="BN767" s="241"/>
      <c r="BO767" s="241"/>
      <c r="BP767" s="241"/>
      <c r="BQ767" s="241"/>
      <c r="BR767" s="241"/>
      <c r="BS767" s="241"/>
      <c r="BT767" s="241"/>
      <c r="BU767" s="241"/>
      <c r="BV767" s="241"/>
      <c r="BW767" s="241"/>
      <c r="BX767" s="241"/>
      <c r="BY767" s="241"/>
      <c r="BZ767" s="241"/>
      <c r="CA767" s="241"/>
      <c r="CB767" s="241"/>
      <c r="CC767" s="241"/>
      <c r="CD767" s="241"/>
      <c r="CE767" s="241"/>
      <c r="CF767" s="241"/>
      <c r="CG767" s="241"/>
      <c r="CH767" s="241"/>
      <c r="CI767" s="241"/>
      <c r="CJ767" s="241"/>
      <c r="CK767" s="241"/>
      <c r="CL767" s="241"/>
      <c r="EI767" s="140"/>
      <c r="EJ767" s="140"/>
      <c r="EK767" s="553"/>
      <c r="EL767" s="553"/>
      <c r="EM767" s="553"/>
      <c r="EN767" s="553"/>
      <c r="EO767" s="553"/>
      <c r="EP767" s="553"/>
      <c r="EQ767" s="553"/>
      <c r="ER767" s="553"/>
      <c r="ES767" s="553"/>
      <c r="ET767" s="553"/>
      <c r="EU767" s="553"/>
      <c r="EV767" s="553"/>
      <c r="EW767" s="533"/>
      <c r="EX767" s="533"/>
      <c r="EY767" s="533"/>
      <c r="EZ767" s="533"/>
      <c r="FA767" s="533"/>
      <c r="FB767" s="533"/>
      <c r="FC767" s="533"/>
      <c r="FD767" s="533"/>
      <c r="FE767" s="533"/>
      <c r="FF767" s="533"/>
      <c r="FG767" s="533"/>
      <c r="FH767" s="533"/>
      <c r="FI767" s="533"/>
      <c r="FJ767" s="533"/>
      <c r="FK767" s="533"/>
    </row>
    <row r="768" spans="4:167" ht="14.25" customHeight="1" x14ac:dyDescent="0.35">
      <c r="D768" s="241"/>
      <c r="E768" s="241"/>
      <c r="F768" s="241"/>
      <c r="G768" s="241"/>
      <c r="H768" s="241"/>
      <c r="I768" s="241"/>
      <c r="J768" s="241"/>
      <c r="K768" s="241"/>
      <c r="L768" s="241"/>
      <c r="M768" s="241"/>
      <c r="N768" s="241"/>
      <c r="O768" s="241"/>
      <c r="P768" s="241"/>
      <c r="Q768" s="241"/>
      <c r="R768" s="241"/>
      <c r="S768" s="241"/>
      <c r="T768" s="241"/>
      <c r="U768" s="241"/>
      <c r="V768" s="241"/>
      <c r="W768" s="241"/>
      <c r="X768" s="241"/>
      <c r="Y768" s="241"/>
      <c r="Z768" s="241"/>
      <c r="AA768" s="241"/>
      <c r="AB768" s="241"/>
      <c r="AC768" s="241"/>
      <c r="AD768" s="241"/>
      <c r="AE768" s="241"/>
      <c r="AF768" s="241"/>
      <c r="AG768" s="241"/>
      <c r="AH768" s="241"/>
      <c r="AI768" s="241"/>
      <c r="AJ768" s="241"/>
      <c r="AK768" s="241"/>
      <c r="AL768" s="241"/>
      <c r="AM768" s="241"/>
      <c r="AN768" s="241"/>
      <c r="AO768" s="241"/>
      <c r="AP768" s="241"/>
      <c r="AQ768" s="241"/>
      <c r="AR768" s="241"/>
      <c r="AS768" s="241"/>
      <c r="AT768" s="241"/>
      <c r="AV768" s="241"/>
      <c r="AW768" s="241"/>
      <c r="AX768" s="241"/>
      <c r="AY768" s="241"/>
      <c r="AZ768" s="241"/>
      <c r="BA768" s="241"/>
      <c r="BB768" s="241"/>
      <c r="BC768" s="241"/>
      <c r="BD768" s="241"/>
      <c r="BE768" s="241"/>
      <c r="BF768" s="241"/>
      <c r="BG768" s="241"/>
      <c r="BH768" s="241"/>
      <c r="BI768" s="241"/>
      <c r="BJ768" s="241"/>
      <c r="BK768" s="241"/>
      <c r="BL768" s="241"/>
      <c r="BM768" s="241"/>
      <c r="BN768" s="241"/>
      <c r="BO768" s="241"/>
      <c r="BP768" s="241"/>
      <c r="BQ768" s="241"/>
      <c r="BR768" s="241"/>
      <c r="BS768" s="241"/>
      <c r="BT768" s="241"/>
      <c r="BU768" s="241"/>
      <c r="BV768" s="241"/>
      <c r="BW768" s="241"/>
      <c r="BX768" s="241"/>
      <c r="BY768" s="241"/>
      <c r="BZ768" s="241"/>
      <c r="CA768" s="241"/>
      <c r="CB768" s="241"/>
      <c r="CC768" s="241"/>
      <c r="CD768" s="241"/>
      <c r="CE768" s="241"/>
      <c r="CF768" s="241"/>
      <c r="CG768" s="241"/>
      <c r="CH768" s="241"/>
      <c r="CI768" s="241"/>
      <c r="CJ768" s="241"/>
      <c r="CK768" s="241"/>
      <c r="CL768" s="241"/>
      <c r="EI768" s="140"/>
      <c r="EJ768" s="140"/>
      <c r="EK768" s="547"/>
      <c r="EL768" s="547"/>
      <c r="EM768" s="547"/>
      <c r="EN768" s="547"/>
      <c r="EO768" s="547"/>
      <c r="EP768" s="547"/>
      <c r="EQ768" s="547"/>
      <c r="ER768" s="547"/>
      <c r="ES768" s="547"/>
      <c r="ET768" s="547"/>
      <c r="EU768" s="547"/>
      <c r="EV768" s="547"/>
      <c r="EW768" s="530"/>
      <c r="EX768" s="530"/>
      <c r="EY768" s="530"/>
      <c r="EZ768" s="530"/>
      <c r="FA768" s="530"/>
      <c r="FB768" s="530"/>
      <c r="FC768" s="530"/>
      <c r="FD768" s="530"/>
      <c r="FE768" s="530"/>
      <c r="FF768" s="530"/>
      <c r="FG768" s="530"/>
      <c r="FH768" s="530"/>
      <c r="FI768" s="530"/>
      <c r="FJ768" s="530"/>
      <c r="FK768" s="530"/>
    </row>
    <row r="769" spans="138:167" ht="14.25" customHeight="1" x14ac:dyDescent="0.35">
      <c r="EI769" s="140"/>
      <c r="EJ769" s="140"/>
      <c r="EK769" s="177"/>
      <c r="EL769" s="177"/>
      <c r="EM769" s="177"/>
      <c r="EN769" s="177"/>
      <c r="EO769" s="177"/>
      <c r="EP769" s="177"/>
      <c r="EQ769" s="177"/>
      <c r="ER769" s="177"/>
      <c r="ES769" s="177"/>
      <c r="ET769" s="177"/>
      <c r="EU769" s="177"/>
      <c r="EV769" s="177"/>
      <c r="EW769" s="102"/>
      <c r="EX769" s="102"/>
      <c r="EY769" s="102"/>
      <c r="EZ769" s="102"/>
      <c r="FA769" s="102"/>
      <c r="FB769" s="102"/>
      <c r="FC769" s="102"/>
      <c r="FD769" s="102"/>
      <c r="FE769" s="102"/>
      <c r="FF769" s="102"/>
      <c r="FG769" s="102"/>
      <c r="FH769" s="102"/>
      <c r="FI769" s="102"/>
      <c r="FJ769" s="102"/>
      <c r="FK769" s="102"/>
    </row>
    <row r="770" spans="138:167" ht="14.25" customHeight="1" x14ac:dyDescent="0.35">
      <c r="EH770" s="103"/>
      <c r="EI770" s="178"/>
      <c r="EJ770" s="178"/>
      <c r="EK770" s="540" t="s">
        <v>444</v>
      </c>
      <c r="EL770" s="540"/>
      <c r="EM770" s="540"/>
      <c r="EN770" s="540"/>
      <c r="EO770" s="540"/>
      <c r="EP770" s="540"/>
      <c r="EQ770" s="540"/>
      <c r="ER770" s="540"/>
      <c r="ES770" s="540"/>
      <c r="ET770" s="540"/>
      <c r="EU770" s="179"/>
      <c r="EV770" s="179"/>
      <c r="EW770" s="112"/>
      <c r="EX770" s="112"/>
      <c r="EY770" s="112"/>
      <c r="EZ770" s="112"/>
      <c r="FA770" s="112"/>
      <c r="FB770" s="112"/>
      <c r="FC770" s="112"/>
      <c r="FD770" s="112"/>
      <c r="FE770" s="112"/>
      <c r="FF770" s="112"/>
      <c r="FG770" s="112"/>
      <c r="FH770" s="112"/>
      <c r="FI770" s="112"/>
      <c r="FJ770" s="112"/>
      <c r="FK770" s="112"/>
    </row>
    <row r="771" spans="138:167" ht="14.25" customHeight="1" x14ac:dyDescent="0.35">
      <c r="EI771" s="140"/>
      <c r="EJ771" s="140"/>
      <c r="EK771" s="140"/>
      <c r="EL771" s="170">
        <v>2008</v>
      </c>
      <c r="EM771" s="170">
        <v>2009</v>
      </c>
      <c r="EN771" s="170">
        <v>2010</v>
      </c>
      <c r="EO771" s="170">
        <v>2011</v>
      </c>
      <c r="EP771" s="170">
        <v>2012</v>
      </c>
      <c r="EQ771" s="170">
        <v>2013</v>
      </c>
      <c r="ER771" s="170">
        <v>2014</v>
      </c>
      <c r="ES771" s="170">
        <v>2015</v>
      </c>
      <c r="ET771" s="181">
        <v>2016</v>
      </c>
      <c r="EU771" s="181">
        <v>2017</v>
      </c>
      <c r="EV771" s="181">
        <v>2018</v>
      </c>
      <c r="EW771" s="140">
        <v>2019</v>
      </c>
    </row>
    <row r="772" spans="138:167" ht="14.25" customHeight="1" x14ac:dyDescent="0.35">
      <c r="EI772" s="140"/>
      <c r="EJ772" s="140"/>
      <c r="EK772" s="140" t="s">
        <v>122</v>
      </c>
      <c r="EL772" s="179">
        <v>79.209999999999994</v>
      </c>
      <c r="EM772" s="179">
        <v>80.33</v>
      </c>
      <c r="EN772" s="179">
        <v>96.82</v>
      </c>
      <c r="EO772" s="179">
        <v>96.71</v>
      </c>
      <c r="EP772" s="179">
        <v>82.48</v>
      </c>
      <c r="EQ772" s="179">
        <v>82.25</v>
      </c>
      <c r="ER772" s="179">
        <v>81.61</v>
      </c>
      <c r="ES772" s="179">
        <v>100</v>
      </c>
      <c r="ET772" s="182">
        <v>69.099999999999994</v>
      </c>
      <c r="EU772" s="187">
        <v>78.83</v>
      </c>
      <c r="EV772" s="187">
        <v>94.32</v>
      </c>
      <c r="EW772" s="140">
        <f>AVERAGE(EW773:EW774)</f>
        <v>93.88</v>
      </c>
    </row>
    <row r="773" spans="138:167" ht="14.25" customHeight="1" x14ac:dyDescent="0.35">
      <c r="EI773" s="140"/>
      <c r="EJ773" s="140"/>
      <c r="EK773" s="140" t="s">
        <v>124</v>
      </c>
      <c r="EL773" s="179">
        <v>69.61</v>
      </c>
      <c r="EM773" s="179">
        <v>70.25</v>
      </c>
      <c r="EN773" s="179">
        <v>100</v>
      </c>
      <c r="EO773" s="179">
        <v>99.89</v>
      </c>
      <c r="EP773" s="179">
        <v>73.62</v>
      </c>
      <c r="EQ773" s="179">
        <v>73.23</v>
      </c>
      <c r="ER773" s="179">
        <v>72.760000000000005</v>
      </c>
      <c r="ES773" s="179">
        <v>100</v>
      </c>
      <c r="ET773" s="182">
        <v>69.92</v>
      </c>
      <c r="EU773" s="187">
        <v>100</v>
      </c>
      <c r="EV773" s="187">
        <v>100</v>
      </c>
      <c r="EW773" s="140">
        <v>99.9</v>
      </c>
    </row>
    <row r="774" spans="138:167" ht="14.25" customHeight="1" x14ac:dyDescent="0.35">
      <c r="EI774" s="140"/>
      <c r="EJ774" s="140"/>
      <c r="EK774" s="140" t="s">
        <v>125</v>
      </c>
      <c r="EL774" s="179">
        <v>99.82</v>
      </c>
      <c r="EM774" s="179">
        <v>99.67</v>
      </c>
      <c r="EN774" s="179">
        <v>92.27</v>
      </c>
      <c r="EO774" s="179">
        <v>92.27</v>
      </c>
      <c r="EP774" s="179">
        <v>98.83</v>
      </c>
      <c r="EQ774" s="179">
        <v>98.84</v>
      </c>
      <c r="ER774" s="179">
        <v>97.71</v>
      </c>
      <c r="ES774" s="179">
        <v>100</v>
      </c>
      <c r="ET774" s="182">
        <v>29.63</v>
      </c>
      <c r="EU774" s="187">
        <v>52.14</v>
      </c>
      <c r="EV774" s="187">
        <v>87.86</v>
      </c>
      <c r="EW774" s="140">
        <v>87.86</v>
      </c>
    </row>
    <row r="775" spans="138:167" ht="14.25" customHeight="1" x14ac:dyDescent="0.35">
      <c r="EI775" s="140"/>
      <c r="EJ775" s="140"/>
      <c r="EK775" s="140"/>
      <c r="EL775" s="140"/>
      <c r="EM775" s="140"/>
      <c r="EN775" s="140"/>
      <c r="EO775" s="140"/>
      <c r="EP775" s="140"/>
      <c r="EQ775" s="140"/>
      <c r="ER775" s="140"/>
      <c r="ES775" s="140"/>
      <c r="ET775" s="140"/>
      <c r="EU775" s="187"/>
      <c r="EV775" s="187"/>
      <c r="EW775" s="140"/>
    </row>
    <row r="776" spans="138:167" ht="14.25" customHeight="1" x14ac:dyDescent="0.35">
      <c r="EI776" s="140"/>
      <c r="EJ776" s="140"/>
      <c r="EK776" s="540" t="s">
        <v>446</v>
      </c>
      <c r="EL776" s="540"/>
      <c r="EM776" s="540"/>
      <c r="EN776" s="540"/>
      <c r="EO776" s="540"/>
      <c r="EP776" s="540"/>
      <c r="EQ776" s="540"/>
      <c r="ER776" s="540"/>
      <c r="ES776" s="540"/>
      <c r="ET776" s="540"/>
      <c r="EU776" s="140"/>
      <c r="EV776" s="140"/>
      <c r="EW776" s="140"/>
    </row>
    <row r="777" spans="138:167" ht="14.25" customHeight="1" x14ac:dyDescent="0.35">
      <c r="EI777" s="140"/>
      <c r="EJ777" s="140"/>
      <c r="EK777" s="140"/>
      <c r="EL777" s="170">
        <v>2008</v>
      </c>
      <c r="EM777" s="170">
        <v>2009</v>
      </c>
      <c r="EN777" s="170">
        <v>2010</v>
      </c>
      <c r="EO777" s="170">
        <v>2011</v>
      </c>
      <c r="EP777" s="170">
        <v>2012</v>
      </c>
      <c r="EQ777" s="170">
        <v>2013</v>
      </c>
      <c r="ER777" s="170">
        <v>2014</v>
      </c>
      <c r="ES777" s="170">
        <v>2015</v>
      </c>
      <c r="ET777" s="181">
        <v>2016</v>
      </c>
      <c r="EU777" s="181">
        <v>2017</v>
      </c>
      <c r="EV777" s="187">
        <v>2018</v>
      </c>
      <c r="EW777" s="140">
        <v>2019</v>
      </c>
    </row>
    <row r="778" spans="138:167" ht="14.25" customHeight="1" x14ac:dyDescent="0.35">
      <c r="EI778" s="140"/>
      <c r="EJ778" s="140"/>
      <c r="EK778" s="140" t="s">
        <v>122</v>
      </c>
      <c r="EL778" s="175">
        <v>47.77</v>
      </c>
      <c r="EM778" s="176">
        <v>46.69</v>
      </c>
      <c r="EN778" s="175">
        <v>58.86</v>
      </c>
      <c r="EO778" s="176">
        <v>51.61</v>
      </c>
      <c r="EP778" s="175">
        <v>40.159999999999997</v>
      </c>
      <c r="EQ778" s="176">
        <v>39.78</v>
      </c>
      <c r="ER778" s="175">
        <v>39.58</v>
      </c>
      <c r="ES778" s="176">
        <v>42.64</v>
      </c>
      <c r="ET778" s="176">
        <v>34.619999999999997</v>
      </c>
      <c r="EU778" s="181">
        <v>55.61</v>
      </c>
      <c r="EV778" s="187">
        <v>53.14</v>
      </c>
      <c r="EW778" s="140">
        <f>AVERAGE(EW779:EW780)</f>
        <v>49.95</v>
      </c>
    </row>
    <row r="779" spans="138:167" ht="14.25" customHeight="1" x14ac:dyDescent="0.35">
      <c r="EI779" s="140"/>
      <c r="EJ779" s="140"/>
      <c r="EK779" s="140" t="s">
        <v>124</v>
      </c>
      <c r="EL779" s="175">
        <v>69.61</v>
      </c>
      <c r="EM779" s="176">
        <v>70.17</v>
      </c>
      <c r="EN779" s="175">
        <v>100</v>
      </c>
      <c r="EO779" s="176">
        <v>88.59</v>
      </c>
      <c r="EP779" s="175">
        <v>61.45</v>
      </c>
      <c r="EQ779" s="176">
        <v>60.94</v>
      </c>
      <c r="ER779" s="175">
        <v>60.87</v>
      </c>
      <c r="ES779" s="176">
        <v>76.81</v>
      </c>
      <c r="ET779" s="176">
        <v>54.83</v>
      </c>
      <c r="EU779" s="181">
        <v>99.79</v>
      </c>
      <c r="EV779" s="187">
        <v>100</v>
      </c>
      <c r="EW779" s="140">
        <v>99.9</v>
      </c>
    </row>
    <row r="780" spans="138:167" ht="14.25" customHeight="1" x14ac:dyDescent="0.35">
      <c r="EI780" s="140"/>
      <c r="EJ780" s="140"/>
      <c r="EK780" s="140" t="s">
        <v>125</v>
      </c>
      <c r="EL780" s="175">
        <v>0.91</v>
      </c>
      <c r="EM780" s="176">
        <v>1.63</v>
      </c>
      <c r="EN780" s="175">
        <v>0</v>
      </c>
      <c r="EO780" s="176">
        <v>0</v>
      </c>
      <c r="EP780" s="175">
        <v>0.87</v>
      </c>
      <c r="EQ780" s="176">
        <v>0.87</v>
      </c>
      <c r="ER780" s="175">
        <v>0.86</v>
      </c>
      <c r="ES780" s="176">
        <v>0.79</v>
      </c>
      <c r="ET780" s="176">
        <v>0</v>
      </c>
      <c r="EU780" s="181">
        <v>0.26</v>
      </c>
      <c r="EV780" s="187">
        <v>0.24</v>
      </c>
      <c r="EW780" s="140">
        <v>0</v>
      </c>
    </row>
    <row r="781" spans="138:167" ht="14.25" customHeight="1" x14ac:dyDescent="0.35">
      <c r="EI781" s="140"/>
      <c r="EJ781" s="140"/>
      <c r="EK781" s="140"/>
      <c r="EL781" s="140"/>
      <c r="EM781" s="140"/>
      <c r="EN781" s="140"/>
      <c r="EO781" s="140"/>
      <c r="EP781" s="140"/>
      <c r="EQ781" s="140"/>
      <c r="ER781" s="140"/>
      <c r="ES781" s="140"/>
      <c r="ET781" s="140"/>
      <c r="EU781" s="140"/>
      <c r="EV781" s="140"/>
      <c r="EW781" s="140"/>
    </row>
    <row r="782" spans="138:167" ht="14.25" customHeight="1" x14ac:dyDescent="0.35">
      <c r="EI782" s="140"/>
      <c r="EJ782" s="140"/>
      <c r="EK782" s="140"/>
      <c r="EL782" s="140"/>
      <c r="EM782" s="140"/>
      <c r="EN782" s="140"/>
      <c r="EO782" s="140"/>
      <c r="EP782" s="140"/>
      <c r="EQ782" s="140"/>
      <c r="ER782" s="140"/>
      <c r="ES782" s="140"/>
      <c r="ET782" s="140"/>
      <c r="EU782" s="140"/>
      <c r="EV782" s="140"/>
    </row>
    <row r="783" spans="138:167" ht="14.25" customHeight="1" x14ac:dyDescent="0.35">
      <c r="EI783" s="140"/>
      <c r="EJ783" s="140"/>
      <c r="EK783" s="140"/>
      <c r="EL783" s="170"/>
      <c r="EM783" s="140"/>
      <c r="EN783" s="140"/>
      <c r="EO783" s="140"/>
      <c r="EP783" s="140"/>
      <c r="EQ783" s="140"/>
      <c r="ER783" s="140"/>
      <c r="ES783" s="140"/>
      <c r="ET783" s="140"/>
      <c r="EU783" s="140"/>
      <c r="EV783" s="140"/>
    </row>
    <row r="784" spans="138:167" ht="14.25" customHeight="1" x14ac:dyDescent="0.35">
      <c r="EI784" s="140"/>
      <c r="EJ784" s="140"/>
      <c r="EK784" s="142" t="s">
        <v>1000</v>
      </c>
      <c r="EL784" s="143">
        <v>0</v>
      </c>
      <c r="EM784" s="140"/>
      <c r="EN784" s="140"/>
      <c r="EO784" s="140"/>
      <c r="EP784" s="140"/>
      <c r="EQ784" s="140"/>
      <c r="ER784" s="140"/>
      <c r="ES784" s="140"/>
      <c r="ET784" s="140"/>
      <c r="EU784" s="140"/>
      <c r="EV784" s="140"/>
    </row>
    <row r="785" spans="4:152" ht="14.25" customHeight="1" x14ac:dyDescent="0.35">
      <c r="EI785" s="140"/>
      <c r="EJ785" s="140"/>
      <c r="EK785" s="142" t="s">
        <v>1001</v>
      </c>
      <c r="EL785" s="143">
        <v>0</v>
      </c>
      <c r="EM785" s="140"/>
      <c r="EN785" s="140"/>
      <c r="EO785" s="140"/>
      <c r="EP785" s="140"/>
      <c r="EQ785" s="140"/>
      <c r="ER785" s="140"/>
      <c r="ES785" s="140"/>
      <c r="ET785" s="140"/>
      <c r="EU785" s="140"/>
      <c r="EV785" s="140"/>
    </row>
    <row r="786" spans="4:152" ht="14.25" customHeight="1" x14ac:dyDescent="0.35">
      <c r="EI786" s="140"/>
      <c r="EJ786" s="140"/>
      <c r="EK786" s="142" t="s">
        <v>1002</v>
      </c>
      <c r="EL786" s="143">
        <v>0</v>
      </c>
      <c r="EM786" s="140"/>
      <c r="EN786" s="140"/>
      <c r="EO786" s="140"/>
      <c r="EP786" s="140"/>
      <c r="EQ786" s="140"/>
      <c r="ER786" s="140"/>
      <c r="ES786" s="140"/>
      <c r="ET786" s="140"/>
      <c r="EU786" s="140"/>
      <c r="EV786" s="140"/>
    </row>
    <row r="787" spans="4:152" ht="14.25" customHeight="1" x14ac:dyDescent="0.35">
      <c r="EI787" s="140"/>
      <c r="EJ787" s="140"/>
      <c r="EK787" s="140"/>
      <c r="EL787" s="140"/>
      <c r="EM787" s="140"/>
      <c r="EN787" s="140"/>
      <c r="EO787" s="140"/>
      <c r="EP787" s="140"/>
      <c r="EQ787" s="140"/>
      <c r="ER787" s="140"/>
      <c r="ES787" s="140"/>
      <c r="ET787" s="140"/>
      <c r="EU787" s="140"/>
      <c r="EV787" s="140"/>
    </row>
    <row r="788" spans="4:152" ht="14.25" customHeight="1" x14ac:dyDescent="0.35">
      <c r="EI788" s="140"/>
      <c r="EJ788" s="140"/>
      <c r="EK788" s="140"/>
      <c r="EL788" s="140"/>
      <c r="EM788" s="140"/>
      <c r="EN788" s="140"/>
      <c r="EO788" s="140"/>
      <c r="EP788" s="140"/>
      <c r="EQ788" s="140"/>
      <c r="ER788" s="140"/>
      <c r="ES788" s="140"/>
      <c r="ET788" s="140"/>
      <c r="EU788" s="140"/>
      <c r="EV788" s="140"/>
    </row>
    <row r="789" spans="4:152" ht="14.25" customHeight="1" x14ac:dyDescent="0.35">
      <c r="D789" s="552" t="s">
        <v>987</v>
      </c>
      <c r="E789" s="552"/>
      <c r="F789" s="552"/>
      <c r="G789" s="552"/>
      <c r="H789" s="552"/>
      <c r="I789" s="552"/>
      <c r="J789" s="552"/>
      <c r="K789" s="552"/>
      <c r="L789" s="552"/>
      <c r="M789" s="552"/>
      <c r="N789" s="552"/>
      <c r="O789" s="552"/>
      <c r="P789" s="552"/>
      <c r="Q789" s="552"/>
      <c r="R789" s="552"/>
      <c r="S789" s="552"/>
      <c r="T789" s="552"/>
      <c r="U789" s="552"/>
      <c r="V789" s="552"/>
      <c r="W789" s="552"/>
      <c r="X789" s="552"/>
      <c r="Y789" s="552"/>
      <c r="Z789" s="552"/>
      <c r="AA789" s="552"/>
      <c r="AB789" s="552"/>
      <c r="AC789" s="552"/>
      <c r="AD789" s="552"/>
      <c r="AE789" s="552"/>
      <c r="AF789" s="552"/>
      <c r="AG789" s="552"/>
      <c r="AH789" s="552"/>
      <c r="AI789" s="552"/>
      <c r="AJ789" s="552"/>
      <c r="AK789" s="552"/>
      <c r="AL789" s="552"/>
      <c r="AM789" s="552"/>
      <c r="AN789" s="552"/>
      <c r="AO789" s="552"/>
      <c r="AP789" s="552"/>
      <c r="AQ789" s="552"/>
      <c r="AR789" s="552"/>
      <c r="AS789" s="552"/>
      <c r="AT789" s="552"/>
      <c r="AW789" s="552" t="s">
        <v>987</v>
      </c>
      <c r="AX789" s="552"/>
      <c r="AY789" s="552"/>
      <c r="AZ789" s="552"/>
      <c r="BA789" s="552"/>
      <c r="BB789" s="552"/>
      <c r="BC789" s="552"/>
      <c r="BD789" s="552"/>
      <c r="BE789" s="552"/>
      <c r="BF789" s="552"/>
      <c r="BG789" s="552"/>
      <c r="BH789" s="552"/>
      <c r="BI789" s="552"/>
      <c r="BJ789" s="552"/>
      <c r="BK789" s="552"/>
      <c r="BL789" s="552"/>
      <c r="BM789" s="552"/>
      <c r="BN789" s="552"/>
      <c r="BO789" s="552"/>
      <c r="BP789" s="552"/>
      <c r="BQ789" s="552"/>
      <c r="BR789" s="552"/>
      <c r="BS789" s="552"/>
      <c r="BT789" s="552"/>
      <c r="BU789" s="552"/>
      <c r="BV789" s="552"/>
      <c r="BW789" s="552"/>
      <c r="BX789" s="552"/>
      <c r="BY789" s="552"/>
      <c r="BZ789" s="552"/>
      <c r="CA789" s="552"/>
      <c r="CB789" s="552"/>
      <c r="CC789" s="552"/>
      <c r="CD789" s="552"/>
      <c r="CE789" s="552"/>
      <c r="CF789" s="552"/>
      <c r="CG789" s="552"/>
      <c r="CH789" s="552"/>
      <c r="CI789" s="552"/>
      <c r="CJ789" s="552"/>
      <c r="CK789" s="552"/>
      <c r="CL789" s="552"/>
      <c r="CM789" s="552"/>
      <c r="EI789" s="140"/>
      <c r="EJ789" s="140"/>
      <c r="EK789" s="140"/>
      <c r="EL789" s="140"/>
      <c r="EM789" s="140"/>
      <c r="EN789" s="140"/>
      <c r="EO789" s="140"/>
      <c r="EP789" s="140"/>
      <c r="EQ789" s="140"/>
      <c r="ER789" s="140"/>
      <c r="ES789" s="140"/>
      <c r="ET789" s="140"/>
      <c r="EU789" s="140"/>
      <c r="EV789" s="140"/>
    </row>
    <row r="790" spans="4:152" ht="14.25" customHeight="1" x14ac:dyDescent="0.35">
      <c r="EI790" s="140"/>
      <c r="EJ790" s="140"/>
      <c r="EK790" s="140"/>
      <c r="EL790" s="140"/>
      <c r="EM790" s="140"/>
      <c r="EN790" s="140"/>
      <c r="EO790" s="140"/>
      <c r="EP790" s="140"/>
      <c r="EQ790" s="140"/>
      <c r="ER790" s="140"/>
      <c r="ES790" s="140"/>
      <c r="ET790" s="140"/>
      <c r="EU790" s="140"/>
      <c r="EV790" s="140"/>
    </row>
    <row r="791" spans="4:152" ht="14.25" customHeight="1" x14ac:dyDescent="0.35">
      <c r="D791" s="241" t="s">
        <v>628</v>
      </c>
      <c r="E791" s="241"/>
      <c r="F791" s="241"/>
      <c r="G791" s="241"/>
      <c r="H791" s="241"/>
      <c r="I791" s="241"/>
      <c r="J791" s="241"/>
      <c r="K791" s="241"/>
      <c r="L791" s="241"/>
      <c r="M791" s="241"/>
      <c r="N791" s="241"/>
      <c r="O791" s="241"/>
      <c r="P791" s="241"/>
      <c r="Q791" s="241"/>
      <c r="R791" s="241"/>
      <c r="S791" s="241"/>
      <c r="T791" s="241"/>
      <c r="U791" s="241"/>
      <c r="V791" s="241"/>
      <c r="W791" s="241"/>
      <c r="X791" s="241"/>
      <c r="Y791" s="241"/>
      <c r="Z791" s="241"/>
      <c r="AA791" s="241"/>
      <c r="AB791" s="241"/>
      <c r="AC791" s="241"/>
      <c r="AD791" s="241"/>
      <c r="AE791" s="241"/>
      <c r="AF791" s="241"/>
      <c r="AG791" s="241"/>
      <c r="AH791" s="241"/>
      <c r="AI791" s="241"/>
      <c r="AJ791" s="241"/>
      <c r="AK791" s="241"/>
      <c r="AL791" s="241"/>
      <c r="AM791" s="241"/>
      <c r="AN791" s="241"/>
      <c r="AO791" s="241"/>
      <c r="AP791" s="241"/>
      <c r="AQ791" s="241"/>
      <c r="AR791" s="241"/>
      <c r="AS791" s="241"/>
      <c r="AT791" s="241"/>
      <c r="AW791" s="241" t="s">
        <v>447</v>
      </c>
      <c r="AX791" s="241"/>
      <c r="AY791" s="241"/>
      <c r="AZ791" s="241"/>
      <c r="BA791" s="241"/>
      <c r="BB791" s="241"/>
      <c r="BC791" s="241"/>
      <c r="BD791" s="241"/>
      <c r="BE791" s="241"/>
      <c r="BF791" s="241"/>
      <c r="BG791" s="241"/>
      <c r="BH791" s="241"/>
      <c r="BI791" s="241"/>
      <c r="BJ791" s="241"/>
      <c r="BK791" s="241"/>
      <c r="BL791" s="241"/>
      <c r="BM791" s="241"/>
      <c r="BN791" s="241"/>
      <c r="BO791" s="241"/>
      <c r="BP791" s="241"/>
      <c r="BQ791" s="241"/>
      <c r="BR791" s="241"/>
      <c r="BS791" s="241"/>
      <c r="BT791" s="241"/>
      <c r="BU791" s="241"/>
      <c r="BV791" s="241"/>
      <c r="BW791" s="241"/>
      <c r="BX791" s="241"/>
      <c r="BY791" s="241"/>
      <c r="BZ791" s="241"/>
      <c r="CA791" s="241"/>
      <c r="CB791" s="241"/>
      <c r="CC791" s="241"/>
      <c r="CD791" s="241"/>
      <c r="CE791" s="241"/>
      <c r="CF791" s="241"/>
      <c r="CG791" s="241"/>
      <c r="CH791" s="241"/>
      <c r="CI791" s="241"/>
      <c r="CJ791" s="241"/>
      <c r="CK791" s="241"/>
      <c r="CL791" s="241"/>
      <c r="CM791" s="241"/>
    </row>
    <row r="792" spans="4:152" ht="14.25" customHeight="1" x14ac:dyDescent="0.35">
      <c r="D792" s="241"/>
      <c r="E792" s="241"/>
      <c r="F792" s="241"/>
      <c r="G792" s="241"/>
      <c r="H792" s="241"/>
      <c r="I792" s="241"/>
      <c r="J792" s="241"/>
      <c r="K792" s="241"/>
      <c r="L792" s="241"/>
      <c r="M792" s="241"/>
      <c r="N792" s="241"/>
      <c r="O792" s="241"/>
      <c r="P792" s="241"/>
      <c r="Q792" s="241"/>
      <c r="R792" s="241"/>
      <c r="S792" s="241"/>
      <c r="T792" s="241"/>
      <c r="U792" s="241"/>
      <c r="V792" s="241"/>
      <c r="W792" s="241"/>
      <c r="X792" s="241"/>
      <c r="Y792" s="241"/>
      <c r="Z792" s="241"/>
      <c r="AA792" s="241"/>
      <c r="AB792" s="241"/>
      <c r="AC792" s="241"/>
      <c r="AD792" s="241"/>
      <c r="AE792" s="241"/>
      <c r="AF792" s="241"/>
      <c r="AG792" s="241"/>
      <c r="AH792" s="241"/>
      <c r="AI792" s="241"/>
      <c r="AJ792" s="241"/>
      <c r="AK792" s="241"/>
      <c r="AL792" s="241"/>
      <c r="AM792" s="241"/>
      <c r="AN792" s="241"/>
      <c r="AO792" s="241"/>
      <c r="AP792" s="241"/>
      <c r="AQ792" s="241"/>
      <c r="AR792" s="241"/>
      <c r="AS792" s="241"/>
      <c r="AT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row>
    <row r="793" spans="4:152" ht="14.25" customHeight="1" x14ac:dyDescent="0.35"/>
    <row r="794" spans="4:152" ht="14.25" customHeight="1" x14ac:dyDescent="0.35"/>
    <row r="795" spans="4:152" ht="14.25" customHeight="1" x14ac:dyDescent="0.35"/>
    <row r="796" spans="4:152" ht="14.25" customHeight="1" x14ac:dyDescent="0.35"/>
    <row r="797" spans="4:152" ht="14.25" customHeight="1" x14ac:dyDescent="0.35"/>
    <row r="798" spans="4:152" ht="14.25" customHeight="1" x14ac:dyDescent="0.35"/>
    <row r="799" spans="4:152" ht="14.25" customHeight="1" x14ac:dyDescent="0.35"/>
    <row r="800" spans="4:152" ht="14.25" customHeight="1" x14ac:dyDescent="0.35"/>
    <row r="801" spans="1:93" ht="14.25" customHeight="1" x14ac:dyDescent="0.35"/>
    <row r="802" spans="1:93" ht="14.25" customHeight="1" x14ac:dyDescent="0.35"/>
    <row r="803" spans="1:93" ht="14.25" customHeight="1" x14ac:dyDescent="0.35"/>
    <row r="804" spans="1:93" ht="14.25" customHeight="1" x14ac:dyDescent="0.35"/>
    <row r="805" spans="1:93" ht="14.25" customHeight="1" x14ac:dyDescent="0.35"/>
    <row r="806" spans="1:93" ht="14.25" customHeight="1" x14ac:dyDescent="0.35"/>
    <row r="807" spans="1:93" ht="14.25" customHeight="1" x14ac:dyDescent="0.35"/>
    <row r="808" spans="1:93" ht="14.25" customHeight="1" x14ac:dyDescent="0.35"/>
    <row r="809" spans="1:93" ht="14.25" customHeight="1" x14ac:dyDescent="0.35"/>
    <row r="810" spans="1:93" ht="14.25" customHeight="1" x14ac:dyDescent="0.35">
      <c r="D810" s="552" t="s">
        <v>987</v>
      </c>
      <c r="E810" s="552"/>
      <c r="F810" s="552"/>
      <c r="G810" s="552"/>
      <c r="H810" s="552"/>
      <c r="I810" s="552"/>
      <c r="J810" s="552"/>
      <c r="K810" s="552"/>
      <c r="L810" s="552"/>
      <c r="M810" s="552"/>
      <c r="N810" s="552"/>
      <c r="O810" s="552"/>
      <c r="P810" s="552"/>
      <c r="Q810" s="552"/>
      <c r="R810" s="552"/>
      <c r="S810" s="552"/>
      <c r="T810" s="552"/>
      <c r="U810" s="552"/>
      <c r="V810" s="552"/>
      <c r="W810" s="552"/>
      <c r="X810" s="552"/>
      <c r="Y810" s="552"/>
      <c r="Z810" s="552"/>
      <c r="AA810" s="552"/>
      <c r="AB810" s="552"/>
      <c r="AC810" s="552"/>
      <c r="AD810" s="552"/>
      <c r="AE810" s="552"/>
      <c r="AF810" s="552"/>
      <c r="AG810" s="552"/>
      <c r="AH810" s="552"/>
      <c r="AI810" s="552"/>
      <c r="AJ810" s="552"/>
      <c r="AK810" s="552"/>
      <c r="AL810" s="552"/>
      <c r="AM810" s="552"/>
      <c r="AN810" s="552"/>
      <c r="AO810" s="552"/>
      <c r="AP810" s="552"/>
      <c r="AQ810" s="552"/>
      <c r="AR810" s="552"/>
      <c r="AS810" s="552"/>
      <c r="AT810" s="552"/>
      <c r="AW810" s="552" t="s">
        <v>627</v>
      </c>
      <c r="AX810" s="552"/>
      <c r="AY810" s="552"/>
      <c r="AZ810" s="552"/>
      <c r="BA810" s="552"/>
      <c r="BB810" s="552"/>
      <c r="BC810" s="552"/>
      <c r="BD810" s="552"/>
      <c r="BE810" s="552"/>
      <c r="BF810" s="552"/>
      <c r="BG810" s="552"/>
      <c r="BH810" s="552"/>
      <c r="BI810" s="552"/>
      <c r="BJ810" s="552"/>
      <c r="BK810" s="552"/>
      <c r="BL810" s="552"/>
      <c r="BM810" s="552"/>
      <c r="BN810" s="552"/>
      <c r="BO810" s="552"/>
      <c r="BP810" s="552"/>
      <c r="BQ810" s="552"/>
      <c r="BR810" s="552"/>
      <c r="BS810" s="552"/>
      <c r="BT810" s="552"/>
      <c r="BU810" s="552"/>
      <c r="BV810" s="552"/>
      <c r="BW810" s="552"/>
      <c r="BX810" s="552"/>
      <c r="BY810" s="552"/>
      <c r="BZ810" s="552"/>
      <c r="CA810" s="552"/>
      <c r="CB810" s="552"/>
      <c r="CC810" s="552"/>
      <c r="CD810" s="552"/>
      <c r="CE810" s="552"/>
      <c r="CF810" s="552"/>
      <c r="CG810" s="552"/>
      <c r="CH810" s="552"/>
      <c r="CI810" s="552"/>
      <c r="CJ810" s="552"/>
      <c r="CK810" s="552"/>
      <c r="CL810" s="552"/>
      <c r="CM810" s="552"/>
    </row>
    <row r="811" spans="1:93" ht="14.25" customHeight="1" x14ac:dyDescent="0.35"/>
    <row r="812" spans="1:93" ht="14.25" customHeight="1" x14ac:dyDescent="0.35">
      <c r="A812" s="313"/>
      <c r="B812" s="313"/>
      <c r="C812" s="313"/>
      <c r="D812" s="313"/>
      <c r="E812" s="313"/>
      <c r="F812" s="313"/>
      <c r="G812" s="313"/>
      <c r="H812" s="313"/>
      <c r="I812" s="313"/>
      <c r="J812" s="313"/>
      <c r="K812" s="313"/>
      <c r="L812" s="313"/>
      <c r="M812" s="313"/>
      <c r="N812" s="313"/>
      <c r="O812" s="313"/>
      <c r="P812" s="313"/>
      <c r="Q812" s="313"/>
      <c r="R812" s="313"/>
      <c r="S812" s="313"/>
      <c r="T812" s="313"/>
      <c r="U812" s="313"/>
      <c r="V812" s="313"/>
      <c r="W812" s="313"/>
      <c r="X812" s="313"/>
      <c r="Y812" s="313"/>
      <c r="Z812" s="313"/>
      <c r="AA812" s="313"/>
      <c r="AB812" s="313"/>
      <c r="AC812" s="313"/>
      <c r="AD812" s="313"/>
      <c r="AE812" s="313"/>
      <c r="AF812" s="313"/>
      <c r="AG812" s="313"/>
      <c r="AH812" s="313"/>
      <c r="AI812" s="313"/>
      <c r="AJ812" s="313"/>
      <c r="AK812" s="313"/>
      <c r="AL812" s="313"/>
      <c r="AM812" s="313"/>
      <c r="AN812" s="313"/>
      <c r="AO812" s="313"/>
      <c r="AP812" s="313"/>
      <c r="AQ812" s="313"/>
      <c r="AR812" s="313"/>
      <c r="AS812" s="313"/>
      <c r="AT812" s="313"/>
      <c r="AU812" s="313"/>
      <c r="AV812" s="313"/>
      <c r="AW812" s="313"/>
      <c r="AX812" s="313"/>
      <c r="AY812" s="313"/>
      <c r="AZ812" s="313"/>
      <c r="BA812" s="313"/>
      <c r="BB812" s="313"/>
      <c r="BC812" s="313"/>
      <c r="BD812" s="313"/>
      <c r="BE812" s="313"/>
      <c r="BF812" s="313"/>
      <c r="BG812" s="313"/>
      <c r="BH812" s="313"/>
      <c r="BI812" s="313"/>
      <c r="BJ812" s="313"/>
      <c r="BK812" s="313"/>
      <c r="BL812" s="313"/>
      <c r="BM812" s="313"/>
      <c r="BN812" s="313"/>
      <c r="BO812" s="313"/>
      <c r="BP812" s="313"/>
      <c r="BQ812" s="313"/>
      <c r="BR812" s="313"/>
      <c r="BS812" s="313"/>
      <c r="BT812" s="313"/>
      <c r="BU812" s="313"/>
      <c r="BV812" s="313"/>
      <c r="BW812" s="313"/>
      <c r="BX812" s="313"/>
      <c r="BY812" s="313"/>
      <c r="BZ812" s="313"/>
      <c r="CA812" s="313"/>
      <c r="CB812" s="313"/>
      <c r="CC812" s="313"/>
      <c r="CD812" s="313"/>
      <c r="CE812" s="313"/>
      <c r="CF812" s="313"/>
      <c r="CG812" s="313"/>
      <c r="CH812" s="313"/>
      <c r="CI812" s="313"/>
      <c r="CJ812" s="313"/>
      <c r="CK812" s="313"/>
      <c r="CL812" s="313"/>
      <c r="CM812" s="313"/>
      <c r="CN812" s="313"/>
    </row>
    <row r="813" spans="1:93" ht="14.25" customHeight="1" x14ac:dyDescent="0.35">
      <c r="A813" s="313"/>
      <c r="B813" s="313"/>
      <c r="C813" s="313"/>
      <c r="D813" s="313"/>
      <c r="E813" s="313"/>
      <c r="F813" s="313"/>
      <c r="G813" s="313"/>
      <c r="H813" s="313"/>
      <c r="I813" s="313"/>
      <c r="J813" s="313"/>
      <c r="K813" s="313"/>
      <c r="L813" s="313"/>
      <c r="M813" s="313"/>
      <c r="N813" s="313"/>
      <c r="O813" s="313"/>
      <c r="P813" s="313"/>
      <c r="Q813" s="313"/>
      <c r="R813" s="313"/>
      <c r="S813" s="313"/>
      <c r="T813" s="313"/>
      <c r="U813" s="313"/>
      <c r="V813" s="313"/>
      <c r="W813" s="313"/>
      <c r="X813" s="313"/>
      <c r="Y813" s="313"/>
      <c r="Z813" s="313"/>
      <c r="AA813" s="313"/>
      <c r="AB813" s="313"/>
      <c r="AC813" s="313"/>
      <c r="AD813" s="313"/>
      <c r="AE813" s="313"/>
      <c r="AF813" s="313"/>
      <c r="AG813" s="313"/>
      <c r="AH813" s="313"/>
      <c r="AI813" s="313"/>
      <c r="AJ813" s="313"/>
      <c r="AK813" s="313"/>
      <c r="AL813" s="313"/>
      <c r="AM813" s="313"/>
      <c r="AN813" s="313"/>
      <c r="AO813" s="313"/>
      <c r="AP813" s="313"/>
      <c r="AQ813" s="313"/>
      <c r="AR813" s="313"/>
      <c r="AS813" s="313"/>
      <c r="AT813" s="313"/>
      <c r="AU813" s="313"/>
      <c r="AV813" s="313"/>
      <c r="AW813" s="313"/>
      <c r="AX813" s="313"/>
      <c r="AY813" s="313"/>
      <c r="AZ813" s="313"/>
      <c r="BA813" s="313"/>
      <c r="BB813" s="313"/>
      <c r="BC813" s="313"/>
      <c r="BD813" s="313"/>
      <c r="BE813" s="313"/>
      <c r="BF813" s="313"/>
      <c r="BG813" s="313"/>
      <c r="BH813" s="313"/>
      <c r="BI813" s="313"/>
      <c r="BJ813" s="313"/>
      <c r="BK813" s="313"/>
      <c r="BL813" s="313"/>
      <c r="BM813" s="313"/>
      <c r="BN813" s="313"/>
      <c r="BO813" s="313"/>
      <c r="BP813" s="313"/>
      <c r="BQ813" s="313"/>
      <c r="BR813" s="313"/>
      <c r="BS813" s="313"/>
      <c r="BT813" s="313"/>
      <c r="BU813" s="313"/>
      <c r="BV813" s="313"/>
      <c r="BW813" s="313"/>
      <c r="BX813" s="313"/>
      <c r="BY813" s="313"/>
      <c r="BZ813" s="313"/>
      <c r="CA813" s="313"/>
      <c r="CB813" s="313"/>
      <c r="CC813" s="313"/>
      <c r="CD813" s="313"/>
      <c r="CE813" s="313"/>
      <c r="CF813" s="313"/>
      <c r="CG813" s="313"/>
      <c r="CH813" s="313"/>
      <c r="CI813" s="313"/>
      <c r="CJ813" s="313"/>
      <c r="CK813" s="313"/>
      <c r="CL813" s="313"/>
      <c r="CM813" s="313"/>
      <c r="CN813" s="313"/>
    </row>
    <row r="814" spans="1:93" ht="14.25" customHeight="1" x14ac:dyDescent="0.35"/>
    <row r="815" spans="1:93" ht="14.25" customHeight="1" x14ac:dyDescent="0.35">
      <c r="D815" s="223" t="s">
        <v>809</v>
      </c>
      <c r="E815" s="223"/>
      <c r="F815" s="223"/>
      <c r="G815" s="223"/>
      <c r="H815" s="223"/>
      <c r="I815" s="223"/>
      <c r="J815" s="223"/>
      <c r="K815" s="223"/>
      <c r="L815" s="223"/>
      <c r="M815" s="223"/>
      <c r="N815" s="223"/>
      <c r="O815" s="223"/>
      <c r="P815" s="223"/>
      <c r="Q815" s="223"/>
      <c r="R815" s="223"/>
      <c r="S815" s="223"/>
      <c r="T815" s="223"/>
      <c r="U815" s="223"/>
      <c r="V815" s="223"/>
      <c r="W815" s="223"/>
      <c r="X815" s="223"/>
      <c r="Y815" s="223"/>
      <c r="Z815" s="223"/>
      <c r="AA815" s="223"/>
      <c r="AB815" s="223"/>
      <c r="AC815" s="223"/>
      <c r="AD815" s="223"/>
      <c r="AE815" s="223"/>
      <c r="AF815" s="223"/>
      <c r="AG815" s="223"/>
      <c r="AH815" s="223"/>
      <c r="AI815" s="223"/>
      <c r="AJ815" s="223"/>
      <c r="AK815" s="223"/>
      <c r="AL815" s="223"/>
      <c r="AM815" s="223"/>
      <c r="AN815" s="223"/>
      <c r="AO815" s="223"/>
      <c r="AP815" s="223"/>
      <c r="AQ815" s="223"/>
      <c r="AR815" s="223"/>
      <c r="AS815" s="223"/>
      <c r="AT815" s="223"/>
      <c r="AV815" s="14"/>
      <c r="AW815" s="14"/>
      <c r="AX815" s="14"/>
      <c r="AY815" s="14"/>
      <c r="AZ815" s="14"/>
      <c r="BA815" s="14"/>
      <c r="BB815" s="14"/>
      <c r="BC815" s="14"/>
      <c r="BD815" s="14"/>
      <c r="BE815" s="14"/>
      <c r="BF815" s="14"/>
      <c r="BG815" s="14"/>
      <c r="BH815" s="14"/>
      <c r="BI815" s="14"/>
      <c r="BJ815" s="14"/>
      <c r="BK815" s="14"/>
      <c r="BL815" s="14"/>
      <c r="BM815" s="14"/>
      <c r="BN815" s="14"/>
      <c r="BO815" s="14"/>
      <c r="BP815" s="14"/>
      <c r="BQ815" s="14"/>
      <c r="BR815" s="14"/>
      <c r="BS815" s="14"/>
      <c r="BT815" s="14"/>
      <c r="BU815" s="14"/>
      <c r="BV815" s="14"/>
      <c r="BW815" s="14"/>
      <c r="BX815" s="14"/>
      <c r="BY815" s="14"/>
      <c r="BZ815" s="14"/>
      <c r="CA815" s="14"/>
      <c r="CB815" s="14"/>
      <c r="CC815" s="14"/>
      <c r="CD815" s="14"/>
      <c r="CE815" s="14"/>
      <c r="CF815" s="14"/>
      <c r="CG815" s="14"/>
      <c r="CH815" s="14"/>
      <c r="CI815" s="14"/>
      <c r="CJ815" s="14"/>
      <c r="CK815" s="14"/>
      <c r="CL815" s="14"/>
      <c r="CM815" s="14"/>
      <c r="CN815" s="14"/>
      <c r="CO815" s="124"/>
    </row>
    <row r="816" spans="1:93" ht="14.25" customHeight="1" x14ac:dyDescent="0.35">
      <c r="D816" s="223"/>
      <c r="E816" s="223"/>
      <c r="F816" s="223"/>
      <c r="G816" s="223"/>
      <c r="H816" s="223"/>
      <c r="I816" s="223"/>
      <c r="J816" s="223"/>
      <c r="K816" s="223"/>
      <c r="L816" s="223"/>
      <c r="M816" s="223"/>
      <c r="N816" s="223"/>
      <c r="O816" s="223"/>
      <c r="P816" s="223"/>
      <c r="Q816" s="223"/>
      <c r="R816" s="223"/>
      <c r="S816" s="223"/>
      <c r="T816" s="223"/>
      <c r="U816" s="223"/>
      <c r="V816" s="223"/>
      <c r="W816" s="223"/>
      <c r="X816" s="223"/>
      <c r="Y816" s="223"/>
      <c r="Z816" s="223"/>
      <c r="AA816" s="223"/>
      <c r="AB816" s="223"/>
      <c r="AC816" s="223"/>
      <c r="AD816" s="223"/>
      <c r="AE816" s="223"/>
      <c r="AF816" s="223"/>
      <c r="AG816" s="223"/>
      <c r="AH816" s="223"/>
      <c r="AI816" s="223"/>
      <c r="AJ816" s="223"/>
      <c r="AK816" s="223"/>
      <c r="AL816" s="223"/>
      <c r="AM816" s="223"/>
      <c r="AN816" s="223"/>
      <c r="AO816" s="223"/>
      <c r="AP816" s="223"/>
      <c r="AQ816" s="223"/>
      <c r="AR816" s="223"/>
      <c r="AS816" s="223"/>
      <c r="AT816" s="223"/>
      <c r="AV816" s="14"/>
      <c r="AW816" s="14"/>
      <c r="AX816" s="14"/>
      <c r="AY816" s="14"/>
      <c r="AZ816" s="14"/>
      <c r="BA816" s="14"/>
      <c r="BB816" s="14"/>
      <c r="BC816" s="14"/>
      <c r="BD816" s="14"/>
      <c r="BE816" s="14"/>
      <c r="BF816" s="14"/>
      <c r="BG816" s="14"/>
      <c r="BH816" s="14"/>
      <c r="BI816" s="14"/>
      <c r="BJ816" s="14"/>
      <c r="BK816" s="14"/>
      <c r="BL816" s="14"/>
      <c r="BM816" s="14"/>
      <c r="BN816" s="14"/>
      <c r="BO816" s="14"/>
      <c r="BP816" s="14"/>
      <c r="BQ816" s="14"/>
      <c r="BR816" s="14"/>
      <c r="BS816" s="14"/>
      <c r="BT816" s="14"/>
      <c r="BU816" s="14"/>
      <c r="BV816" s="14"/>
      <c r="BW816" s="14"/>
      <c r="BX816" s="14"/>
      <c r="BY816" s="14"/>
      <c r="BZ816" s="14"/>
      <c r="CA816" s="14"/>
      <c r="CB816" s="14"/>
      <c r="CC816" s="14"/>
      <c r="CD816" s="14"/>
      <c r="CE816" s="14"/>
      <c r="CF816" s="14"/>
      <c r="CG816" s="14"/>
      <c r="CH816" s="14"/>
      <c r="CI816" s="14"/>
      <c r="CJ816" s="14"/>
      <c r="CK816" s="14"/>
      <c r="CL816" s="14"/>
      <c r="CM816" s="14"/>
      <c r="CN816" s="14"/>
      <c r="CO816" s="124"/>
    </row>
    <row r="817" spans="4:92" ht="14.25" customHeight="1" x14ac:dyDescent="0.35">
      <c r="D817" s="223"/>
      <c r="E817" s="223"/>
      <c r="F817" s="223"/>
      <c r="G817" s="223"/>
      <c r="H817" s="223"/>
      <c r="I817" s="223"/>
      <c r="J817" s="223"/>
      <c r="K817" s="223"/>
      <c r="L817" s="223"/>
      <c r="M817" s="223"/>
      <c r="N817" s="223"/>
      <c r="O817" s="223"/>
      <c r="P817" s="223"/>
      <c r="Q817" s="223"/>
      <c r="R817" s="223"/>
      <c r="S817" s="223"/>
      <c r="T817" s="223"/>
      <c r="U817" s="223"/>
      <c r="V817" s="223"/>
      <c r="W817" s="223"/>
      <c r="X817" s="223"/>
      <c r="Y817" s="223"/>
      <c r="Z817" s="223"/>
      <c r="AA817" s="223"/>
      <c r="AB817" s="223"/>
      <c r="AC817" s="223"/>
      <c r="AD817" s="223"/>
      <c r="AE817" s="223"/>
      <c r="AF817" s="223"/>
      <c r="AG817" s="223"/>
      <c r="AH817" s="223"/>
      <c r="AI817" s="223"/>
      <c r="AJ817" s="223"/>
      <c r="AK817" s="223"/>
      <c r="AL817" s="223"/>
      <c r="AM817" s="223"/>
      <c r="AN817" s="223"/>
      <c r="AO817" s="223"/>
      <c r="AP817" s="223"/>
      <c r="AQ817" s="223"/>
      <c r="AR817" s="223"/>
      <c r="AS817" s="223"/>
      <c r="AT817" s="223"/>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c r="BU817" s="6"/>
      <c r="BV817" s="6"/>
      <c r="BW817" s="6"/>
      <c r="BX817" s="6"/>
      <c r="BY817" s="6"/>
      <c r="BZ817" s="6"/>
      <c r="CA817" s="6"/>
      <c r="CB817" s="6"/>
      <c r="CC817" s="6"/>
      <c r="CD817" s="6"/>
      <c r="CE817" s="6"/>
      <c r="CF817" s="6"/>
      <c r="CG817" s="6"/>
      <c r="CH817" s="6"/>
      <c r="CI817" s="6"/>
      <c r="CJ817" s="6"/>
      <c r="CK817" s="6"/>
      <c r="CL817" s="6"/>
      <c r="CM817" s="6"/>
      <c r="CN817" s="6"/>
    </row>
    <row r="818" spans="4:92" ht="14.25" customHeight="1" x14ac:dyDescent="0.35">
      <c r="D818" s="246" t="s">
        <v>810</v>
      </c>
      <c r="E818" s="247"/>
      <c r="F818" s="247"/>
      <c r="G818" s="247"/>
      <c r="H818" s="247"/>
      <c r="I818" s="247"/>
      <c r="J818" s="247"/>
      <c r="K818" s="247"/>
      <c r="L818" s="247"/>
      <c r="M818" s="247"/>
      <c r="N818" s="247"/>
      <c r="O818" s="247"/>
      <c r="P818" s="247"/>
      <c r="Q818" s="247"/>
      <c r="R818" s="247"/>
      <c r="S818" s="247"/>
      <c r="T818" s="247"/>
      <c r="U818" s="247"/>
      <c r="V818" s="247"/>
      <c r="W818" s="247"/>
      <c r="X818" s="247"/>
      <c r="Y818" s="247"/>
      <c r="Z818" s="247"/>
      <c r="AA818" s="247"/>
      <c r="AB818" s="248"/>
      <c r="AC818" s="558" t="s">
        <v>811</v>
      </c>
      <c r="AD818" s="559"/>
      <c r="AE818" s="559"/>
      <c r="AF818" s="559"/>
      <c r="AG818" s="559"/>
      <c r="AH818" s="559"/>
      <c r="AI818" s="559"/>
      <c r="AJ818" s="559"/>
      <c r="AK818" s="559"/>
      <c r="AL818" s="559"/>
      <c r="AM818" s="559"/>
      <c r="AN818" s="559"/>
      <c r="AO818" s="559"/>
      <c r="AP818" s="559"/>
      <c r="AQ818" s="559"/>
      <c r="AR818" s="559"/>
      <c r="AS818" s="559"/>
      <c r="AT818" s="560"/>
      <c r="AU818" s="558" t="s">
        <v>502</v>
      </c>
      <c r="AV818" s="559"/>
      <c r="AW818" s="559"/>
      <c r="AX818" s="559"/>
      <c r="AY818" s="559"/>
      <c r="AZ818" s="559"/>
      <c r="BA818" s="559"/>
      <c r="BB818" s="559"/>
      <c r="BC818" s="559"/>
      <c r="BD818" s="559"/>
      <c r="BE818" s="559"/>
      <c r="BF818" s="559"/>
      <c r="BG818" s="559"/>
      <c r="BH818" s="559"/>
      <c r="BI818" s="559"/>
      <c r="BJ818" s="559"/>
      <c r="BK818" s="559"/>
      <c r="BL818" s="560"/>
      <c r="BM818" s="629" t="s">
        <v>449</v>
      </c>
      <c r="BN818" s="629"/>
      <c r="BO818" s="629"/>
      <c r="BP818" s="629"/>
      <c r="BQ818" s="629"/>
      <c r="BR818" s="629"/>
      <c r="BS818" s="629"/>
      <c r="BT818" s="629"/>
      <c r="BU818" s="629"/>
      <c r="BV818" s="629"/>
      <c r="BW818" s="629"/>
      <c r="BX818" s="629"/>
      <c r="BY818" s="629"/>
      <c r="BZ818" s="629"/>
      <c r="CA818" s="629"/>
      <c r="CB818" s="629"/>
      <c r="CC818" s="629"/>
      <c r="CD818" s="629"/>
      <c r="CE818" s="629"/>
      <c r="CF818" s="629"/>
      <c r="CG818" s="629"/>
      <c r="CH818" s="629"/>
      <c r="CI818" s="629"/>
      <c r="CJ818" s="629"/>
      <c r="CK818" s="629"/>
      <c r="CL818" s="629"/>
      <c r="CM818" s="629"/>
      <c r="CN818" s="7"/>
    </row>
    <row r="819" spans="4:92" ht="14.25" customHeight="1" x14ac:dyDescent="0.35">
      <c r="D819" s="249"/>
      <c r="E819" s="250"/>
      <c r="F819" s="250"/>
      <c r="G819" s="250"/>
      <c r="H819" s="250"/>
      <c r="I819" s="250"/>
      <c r="J819" s="250"/>
      <c r="K819" s="250"/>
      <c r="L819" s="250"/>
      <c r="M819" s="250"/>
      <c r="N819" s="250"/>
      <c r="O819" s="250"/>
      <c r="P819" s="250"/>
      <c r="Q819" s="250"/>
      <c r="R819" s="250"/>
      <c r="S819" s="250"/>
      <c r="T819" s="250"/>
      <c r="U819" s="250"/>
      <c r="V819" s="250"/>
      <c r="W819" s="250"/>
      <c r="X819" s="250"/>
      <c r="Y819" s="250"/>
      <c r="Z819" s="250"/>
      <c r="AA819" s="250"/>
      <c r="AB819" s="251"/>
      <c r="AC819" s="561"/>
      <c r="AD819" s="562"/>
      <c r="AE819" s="562"/>
      <c r="AF819" s="562"/>
      <c r="AG819" s="562"/>
      <c r="AH819" s="562"/>
      <c r="AI819" s="562"/>
      <c r="AJ819" s="562"/>
      <c r="AK819" s="562"/>
      <c r="AL819" s="562"/>
      <c r="AM819" s="562"/>
      <c r="AN819" s="562"/>
      <c r="AO819" s="562"/>
      <c r="AP819" s="562"/>
      <c r="AQ819" s="562"/>
      <c r="AR819" s="562"/>
      <c r="AS819" s="562"/>
      <c r="AT819" s="563"/>
      <c r="AU819" s="561"/>
      <c r="AV819" s="562"/>
      <c r="AW819" s="562"/>
      <c r="AX819" s="562"/>
      <c r="AY819" s="562"/>
      <c r="AZ819" s="562"/>
      <c r="BA819" s="562"/>
      <c r="BB819" s="562"/>
      <c r="BC819" s="562"/>
      <c r="BD819" s="562"/>
      <c r="BE819" s="562"/>
      <c r="BF819" s="562"/>
      <c r="BG819" s="562"/>
      <c r="BH819" s="562"/>
      <c r="BI819" s="562"/>
      <c r="BJ819" s="562"/>
      <c r="BK819" s="562"/>
      <c r="BL819" s="563"/>
      <c r="BM819" s="629" t="s">
        <v>812</v>
      </c>
      <c r="BN819" s="629"/>
      <c r="BO819" s="629"/>
      <c r="BP819" s="629"/>
      <c r="BQ819" s="629"/>
      <c r="BR819" s="629"/>
      <c r="BS819" s="629"/>
      <c r="BT819" s="629"/>
      <c r="BU819" s="629"/>
      <c r="BV819" s="629" t="s">
        <v>813</v>
      </c>
      <c r="BW819" s="629"/>
      <c r="BX819" s="629"/>
      <c r="BY819" s="629"/>
      <c r="BZ819" s="629"/>
      <c r="CA819" s="629"/>
      <c r="CB819" s="629"/>
      <c r="CC819" s="629"/>
      <c r="CD819" s="629"/>
      <c r="CE819" s="629" t="s">
        <v>448</v>
      </c>
      <c r="CF819" s="629"/>
      <c r="CG819" s="629"/>
      <c r="CH819" s="629"/>
      <c r="CI819" s="629"/>
      <c r="CJ819" s="629"/>
      <c r="CK819" s="629"/>
      <c r="CL819" s="629"/>
      <c r="CM819" s="629"/>
      <c r="CN819" s="7"/>
    </row>
    <row r="820" spans="4:92" ht="19.5" customHeight="1" x14ac:dyDescent="0.35">
      <c r="D820" s="541" t="s">
        <v>937</v>
      </c>
      <c r="E820" s="542"/>
      <c r="F820" s="542"/>
      <c r="G820" s="542"/>
      <c r="H820" s="542"/>
      <c r="I820" s="542"/>
      <c r="J820" s="542"/>
      <c r="K820" s="542"/>
      <c r="L820" s="542"/>
      <c r="M820" s="542"/>
      <c r="N820" s="542"/>
      <c r="O820" s="542"/>
      <c r="P820" s="542"/>
      <c r="Q820" s="542"/>
      <c r="R820" s="542"/>
      <c r="S820" s="542"/>
      <c r="T820" s="542"/>
      <c r="U820" s="542"/>
      <c r="V820" s="542"/>
      <c r="W820" s="542"/>
      <c r="X820" s="542"/>
      <c r="Y820" s="542"/>
      <c r="Z820" s="542"/>
      <c r="AA820" s="542"/>
      <c r="AB820" s="543"/>
      <c r="AC820" s="544">
        <v>7860</v>
      </c>
      <c r="AD820" s="545"/>
      <c r="AE820" s="545"/>
      <c r="AF820" s="545"/>
      <c r="AG820" s="545"/>
      <c r="AH820" s="545"/>
      <c r="AI820" s="545"/>
      <c r="AJ820" s="545"/>
      <c r="AK820" s="545"/>
      <c r="AL820" s="545"/>
      <c r="AM820" s="545"/>
      <c r="AN820" s="545"/>
      <c r="AO820" s="545"/>
      <c r="AP820" s="545"/>
      <c r="AQ820" s="545"/>
      <c r="AR820" s="545"/>
      <c r="AS820" s="545"/>
      <c r="AT820" s="546"/>
      <c r="AU820" s="383" t="s">
        <v>936</v>
      </c>
      <c r="AV820" s="383"/>
      <c r="AW820" s="383"/>
      <c r="AX820" s="383"/>
      <c r="AY820" s="383"/>
      <c r="AZ820" s="383"/>
      <c r="BA820" s="383"/>
      <c r="BB820" s="383"/>
      <c r="BC820" s="383"/>
      <c r="BD820" s="383"/>
      <c r="BE820" s="383"/>
      <c r="BF820" s="383"/>
      <c r="BG820" s="383"/>
      <c r="BH820" s="383"/>
      <c r="BI820" s="383"/>
      <c r="BJ820" s="383"/>
      <c r="BK820" s="383"/>
      <c r="BL820" s="383"/>
      <c r="BM820" s="212" t="s">
        <v>875</v>
      </c>
      <c r="BN820" s="213"/>
      <c r="BO820" s="213"/>
      <c r="BP820" s="213"/>
      <c r="BQ820" s="213"/>
      <c r="BR820" s="213"/>
      <c r="BS820" s="213"/>
      <c r="BT820" s="213"/>
      <c r="BU820" s="213"/>
      <c r="BV820" s="212"/>
      <c r="BW820" s="213"/>
      <c r="BX820" s="213"/>
      <c r="BY820" s="213"/>
      <c r="BZ820" s="213"/>
      <c r="CA820" s="213"/>
      <c r="CB820" s="213"/>
      <c r="CC820" s="213"/>
      <c r="CD820" s="214"/>
      <c r="CE820" s="212"/>
      <c r="CF820" s="213"/>
      <c r="CG820" s="213"/>
      <c r="CH820" s="213"/>
      <c r="CI820" s="213"/>
      <c r="CJ820" s="213"/>
      <c r="CK820" s="213"/>
      <c r="CL820" s="213"/>
      <c r="CM820" s="214"/>
      <c r="CN820" s="8"/>
    </row>
    <row r="821" spans="4:92" ht="14.25" customHeight="1" x14ac:dyDescent="0.35">
      <c r="D821" s="541" t="s">
        <v>938</v>
      </c>
      <c r="E821" s="542"/>
      <c r="F821" s="542"/>
      <c r="G821" s="542"/>
      <c r="H821" s="542"/>
      <c r="I821" s="542"/>
      <c r="J821" s="542"/>
      <c r="K821" s="542"/>
      <c r="L821" s="542"/>
      <c r="M821" s="542"/>
      <c r="N821" s="542"/>
      <c r="O821" s="542"/>
      <c r="P821" s="542"/>
      <c r="Q821" s="542"/>
      <c r="R821" s="542"/>
      <c r="S821" s="542"/>
      <c r="T821" s="542"/>
      <c r="U821" s="542"/>
      <c r="V821" s="542"/>
      <c r="W821" s="542"/>
      <c r="X821" s="542"/>
      <c r="Y821" s="542"/>
      <c r="Z821" s="542"/>
      <c r="AA821" s="542"/>
      <c r="AB821" s="543"/>
      <c r="AC821" s="544">
        <v>8200</v>
      </c>
      <c r="AD821" s="545"/>
      <c r="AE821" s="545"/>
      <c r="AF821" s="545"/>
      <c r="AG821" s="545"/>
      <c r="AH821" s="545"/>
      <c r="AI821" s="545"/>
      <c r="AJ821" s="545"/>
      <c r="AK821" s="545"/>
      <c r="AL821" s="545"/>
      <c r="AM821" s="545"/>
      <c r="AN821" s="545"/>
      <c r="AO821" s="545"/>
      <c r="AP821" s="545"/>
      <c r="AQ821" s="545"/>
      <c r="AR821" s="545"/>
      <c r="AS821" s="545"/>
      <c r="AT821" s="546"/>
      <c r="AU821" s="383" t="s">
        <v>936</v>
      </c>
      <c r="AV821" s="383"/>
      <c r="AW821" s="383"/>
      <c r="AX821" s="383"/>
      <c r="AY821" s="383"/>
      <c r="AZ821" s="383"/>
      <c r="BA821" s="383"/>
      <c r="BB821" s="383"/>
      <c r="BC821" s="383"/>
      <c r="BD821" s="383"/>
      <c r="BE821" s="383"/>
      <c r="BF821" s="383"/>
      <c r="BG821" s="383"/>
      <c r="BH821" s="383"/>
      <c r="BI821" s="383"/>
      <c r="BJ821" s="383"/>
      <c r="BK821" s="383"/>
      <c r="BL821" s="383"/>
      <c r="BM821" s="212"/>
      <c r="BN821" s="213"/>
      <c r="BO821" s="213"/>
      <c r="BP821" s="213"/>
      <c r="BQ821" s="213"/>
      <c r="BR821" s="213"/>
      <c r="BS821" s="213"/>
      <c r="BT821" s="213"/>
      <c r="BU821" s="213"/>
      <c r="BV821" s="212" t="s">
        <v>875</v>
      </c>
      <c r="BW821" s="213"/>
      <c r="BX821" s="213"/>
      <c r="BY821" s="213"/>
      <c r="BZ821" s="213"/>
      <c r="CA821" s="213"/>
      <c r="CB821" s="213"/>
      <c r="CC821" s="213"/>
      <c r="CD821" s="207"/>
      <c r="CE821" s="212"/>
      <c r="CF821" s="213"/>
      <c r="CG821" s="213"/>
      <c r="CH821" s="213"/>
      <c r="CI821" s="213"/>
      <c r="CJ821" s="213"/>
      <c r="CK821" s="213"/>
      <c r="CL821" s="213"/>
      <c r="CM821" s="214"/>
      <c r="CN821" s="8"/>
    </row>
    <row r="822" spans="4:92" ht="14.25" customHeight="1" x14ac:dyDescent="0.35">
      <c r="D822" s="541" t="s">
        <v>939</v>
      </c>
      <c r="E822" s="542"/>
      <c r="F822" s="542"/>
      <c r="G822" s="542"/>
      <c r="H822" s="542"/>
      <c r="I822" s="542"/>
      <c r="J822" s="542"/>
      <c r="K822" s="542"/>
      <c r="L822" s="542"/>
      <c r="M822" s="542"/>
      <c r="N822" s="542"/>
      <c r="O822" s="542"/>
      <c r="P822" s="542"/>
      <c r="Q822" s="542"/>
      <c r="R822" s="542"/>
      <c r="S822" s="542"/>
      <c r="T822" s="542"/>
      <c r="U822" s="542"/>
      <c r="V822" s="542"/>
      <c r="W822" s="542"/>
      <c r="X822" s="542"/>
      <c r="Y822" s="542"/>
      <c r="Z822" s="542"/>
      <c r="AA822" s="542"/>
      <c r="AB822" s="543"/>
      <c r="AC822" s="544">
        <v>7400</v>
      </c>
      <c r="AD822" s="545"/>
      <c r="AE822" s="545"/>
      <c r="AF822" s="545"/>
      <c r="AG822" s="545"/>
      <c r="AH822" s="545"/>
      <c r="AI822" s="545"/>
      <c r="AJ822" s="545"/>
      <c r="AK822" s="545"/>
      <c r="AL822" s="545"/>
      <c r="AM822" s="545"/>
      <c r="AN822" s="545"/>
      <c r="AO822" s="545"/>
      <c r="AP822" s="545"/>
      <c r="AQ822" s="545"/>
      <c r="AR822" s="545"/>
      <c r="AS822" s="545"/>
      <c r="AT822" s="546"/>
      <c r="AU822" s="383" t="s">
        <v>936</v>
      </c>
      <c r="AV822" s="383"/>
      <c r="AW822" s="383"/>
      <c r="AX822" s="383"/>
      <c r="AY822" s="383"/>
      <c r="AZ822" s="383"/>
      <c r="BA822" s="383"/>
      <c r="BB822" s="383"/>
      <c r="BC822" s="383"/>
      <c r="BD822" s="383"/>
      <c r="BE822" s="383"/>
      <c r="BF822" s="383"/>
      <c r="BG822" s="383"/>
      <c r="BH822" s="383"/>
      <c r="BI822" s="383"/>
      <c r="BJ822" s="383"/>
      <c r="BK822" s="383"/>
      <c r="BL822" s="383"/>
      <c r="BM822" s="212"/>
      <c r="BN822" s="213"/>
      <c r="BO822" s="213"/>
      <c r="BP822" s="213"/>
      <c r="BQ822" s="213"/>
      <c r="BR822" s="213"/>
      <c r="BS822" s="213"/>
      <c r="BT822" s="213"/>
      <c r="BU822" s="213"/>
      <c r="BV822" s="212" t="s">
        <v>875</v>
      </c>
      <c r="BW822" s="213"/>
      <c r="BX822" s="213"/>
      <c r="BY822" s="213"/>
      <c r="BZ822" s="213"/>
      <c r="CA822" s="213"/>
      <c r="CB822" s="213"/>
      <c r="CC822" s="213"/>
      <c r="CD822" s="207"/>
      <c r="CE822" s="212" t="s">
        <v>875</v>
      </c>
      <c r="CF822" s="213"/>
      <c r="CG822" s="213"/>
      <c r="CH822" s="213"/>
      <c r="CI822" s="213"/>
      <c r="CJ822" s="213"/>
      <c r="CK822" s="213"/>
      <c r="CL822" s="213"/>
      <c r="CM822" s="214"/>
      <c r="CN822" s="8"/>
    </row>
    <row r="823" spans="4:92" ht="14.25" customHeight="1" x14ac:dyDescent="0.35">
      <c r="D823" s="541" t="s">
        <v>940</v>
      </c>
      <c r="E823" s="542"/>
      <c r="F823" s="542"/>
      <c r="G823" s="542"/>
      <c r="H823" s="542"/>
      <c r="I823" s="542"/>
      <c r="J823" s="542"/>
      <c r="K823" s="542"/>
      <c r="L823" s="542"/>
      <c r="M823" s="542"/>
      <c r="N823" s="542"/>
      <c r="O823" s="542"/>
      <c r="P823" s="542"/>
      <c r="Q823" s="542"/>
      <c r="R823" s="542"/>
      <c r="S823" s="542"/>
      <c r="T823" s="542"/>
      <c r="U823" s="542"/>
      <c r="V823" s="542"/>
      <c r="W823" s="542"/>
      <c r="X823" s="542"/>
      <c r="Y823" s="542"/>
      <c r="Z823" s="542"/>
      <c r="AA823" s="542"/>
      <c r="AB823" s="543"/>
      <c r="AC823" s="544">
        <v>6400</v>
      </c>
      <c r="AD823" s="545"/>
      <c r="AE823" s="545"/>
      <c r="AF823" s="545"/>
      <c r="AG823" s="545"/>
      <c r="AH823" s="545"/>
      <c r="AI823" s="545"/>
      <c r="AJ823" s="545"/>
      <c r="AK823" s="545"/>
      <c r="AL823" s="545"/>
      <c r="AM823" s="545"/>
      <c r="AN823" s="545"/>
      <c r="AO823" s="545"/>
      <c r="AP823" s="545"/>
      <c r="AQ823" s="545"/>
      <c r="AR823" s="545"/>
      <c r="AS823" s="545"/>
      <c r="AT823" s="546"/>
      <c r="AU823" s="383" t="s">
        <v>936</v>
      </c>
      <c r="AV823" s="383"/>
      <c r="AW823" s="383"/>
      <c r="AX823" s="383"/>
      <c r="AY823" s="383"/>
      <c r="AZ823" s="383"/>
      <c r="BA823" s="383"/>
      <c r="BB823" s="383"/>
      <c r="BC823" s="383"/>
      <c r="BD823" s="383"/>
      <c r="BE823" s="383"/>
      <c r="BF823" s="383"/>
      <c r="BG823" s="383"/>
      <c r="BH823" s="383"/>
      <c r="BI823" s="383"/>
      <c r="BJ823" s="383"/>
      <c r="BK823" s="383"/>
      <c r="BL823" s="383"/>
      <c r="BM823" s="212"/>
      <c r="BN823" s="213"/>
      <c r="BO823" s="213"/>
      <c r="BP823" s="213"/>
      <c r="BQ823" s="213"/>
      <c r="BR823" s="213"/>
      <c r="BS823" s="213"/>
      <c r="BT823" s="213"/>
      <c r="BU823" s="213"/>
      <c r="BV823" s="212" t="s">
        <v>875</v>
      </c>
      <c r="BW823" s="213"/>
      <c r="BX823" s="213"/>
      <c r="BY823" s="213"/>
      <c r="BZ823" s="213"/>
      <c r="CA823" s="213"/>
      <c r="CB823" s="213"/>
      <c r="CC823" s="213"/>
      <c r="CD823" s="207"/>
      <c r="CE823" s="212" t="s">
        <v>875</v>
      </c>
      <c r="CF823" s="213"/>
      <c r="CG823" s="213"/>
      <c r="CH823" s="213"/>
      <c r="CI823" s="213"/>
      <c r="CJ823" s="213"/>
      <c r="CK823" s="213"/>
      <c r="CL823" s="213"/>
      <c r="CM823" s="214"/>
      <c r="CN823" s="8"/>
    </row>
    <row r="824" spans="4:92" ht="14.25" customHeight="1" x14ac:dyDescent="0.35">
      <c r="D824" s="541" t="s">
        <v>934</v>
      </c>
      <c r="E824" s="542"/>
      <c r="F824" s="542"/>
      <c r="G824" s="542"/>
      <c r="H824" s="542"/>
      <c r="I824" s="542"/>
      <c r="J824" s="542"/>
      <c r="K824" s="542"/>
      <c r="L824" s="542"/>
      <c r="M824" s="542"/>
      <c r="N824" s="542"/>
      <c r="O824" s="542"/>
      <c r="P824" s="542"/>
      <c r="Q824" s="542"/>
      <c r="R824" s="542"/>
      <c r="S824" s="542"/>
      <c r="T824" s="542"/>
      <c r="U824" s="542"/>
      <c r="V824" s="542"/>
      <c r="W824" s="542"/>
      <c r="X824" s="542"/>
      <c r="Y824" s="542"/>
      <c r="Z824" s="542"/>
      <c r="AA824" s="542"/>
      <c r="AB824" s="543"/>
      <c r="AC824" s="544">
        <v>5100</v>
      </c>
      <c r="AD824" s="545"/>
      <c r="AE824" s="545"/>
      <c r="AF824" s="545"/>
      <c r="AG824" s="545"/>
      <c r="AH824" s="545"/>
      <c r="AI824" s="545"/>
      <c r="AJ824" s="545"/>
      <c r="AK824" s="545"/>
      <c r="AL824" s="545"/>
      <c r="AM824" s="545"/>
      <c r="AN824" s="545"/>
      <c r="AO824" s="545"/>
      <c r="AP824" s="545"/>
      <c r="AQ824" s="545"/>
      <c r="AR824" s="545"/>
      <c r="AS824" s="545"/>
      <c r="AT824" s="546"/>
      <c r="AU824" s="383" t="s">
        <v>936</v>
      </c>
      <c r="AV824" s="383"/>
      <c r="AW824" s="383"/>
      <c r="AX824" s="383"/>
      <c r="AY824" s="383"/>
      <c r="AZ824" s="383"/>
      <c r="BA824" s="383"/>
      <c r="BB824" s="383"/>
      <c r="BC824" s="383"/>
      <c r="BD824" s="383"/>
      <c r="BE824" s="383"/>
      <c r="BF824" s="383"/>
      <c r="BG824" s="383"/>
      <c r="BH824" s="383"/>
      <c r="BI824" s="383"/>
      <c r="BJ824" s="383"/>
      <c r="BK824" s="383"/>
      <c r="BL824" s="383"/>
      <c r="BM824" s="212" t="s">
        <v>875</v>
      </c>
      <c r="BN824" s="213"/>
      <c r="BO824" s="213"/>
      <c r="BP824" s="213"/>
      <c r="BQ824" s="213"/>
      <c r="BR824" s="213"/>
      <c r="BS824" s="213"/>
      <c r="BT824" s="213"/>
      <c r="BU824" s="213"/>
      <c r="BV824" s="212" t="s">
        <v>875</v>
      </c>
      <c r="BW824" s="213"/>
      <c r="BX824" s="213"/>
      <c r="BY824" s="213"/>
      <c r="BZ824" s="213"/>
      <c r="CA824" s="213"/>
      <c r="CB824" s="213"/>
      <c r="CC824" s="213"/>
      <c r="CD824" s="207"/>
      <c r="CE824" s="212"/>
      <c r="CF824" s="213"/>
      <c r="CG824" s="213"/>
      <c r="CH824" s="213"/>
      <c r="CI824" s="213"/>
      <c r="CJ824" s="213"/>
      <c r="CK824" s="213"/>
      <c r="CL824" s="213"/>
      <c r="CM824" s="214"/>
      <c r="CN824" s="8"/>
    </row>
    <row r="825" spans="4:92" ht="14.25" customHeight="1" x14ac:dyDescent="0.35">
      <c r="D825" s="541" t="s">
        <v>941</v>
      </c>
      <c r="E825" s="542"/>
      <c r="F825" s="542"/>
      <c r="G825" s="542"/>
      <c r="H825" s="542"/>
      <c r="I825" s="542"/>
      <c r="J825" s="542"/>
      <c r="K825" s="542"/>
      <c r="L825" s="542"/>
      <c r="M825" s="542"/>
      <c r="N825" s="542"/>
      <c r="O825" s="542"/>
      <c r="P825" s="542"/>
      <c r="Q825" s="542"/>
      <c r="R825" s="542"/>
      <c r="S825" s="542"/>
      <c r="T825" s="542"/>
      <c r="U825" s="542"/>
      <c r="V825" s="542"/>
      <c r="W825" s="542"/>
      <c r="X825" s="542"/>
      <c r="Y825" s="542"/>
      <c r="Z825" s="542"/>
      <c r="AA825" s="542"/>
      <c r="AB825" s="543"/>
      <c r="AC825" s="544">
        <v>3300</v>
      </c>
      <c r="AD825" s="545"/>
      <c r="AE825" s="545"/>
      <c r="AF825" s="545"/>
      <c r="AG825" s="545"/>
      <c r="AH825" s="545"/>
      <c r="AI825" s="545"/>
      <c r="AJ825" s="545"/>
      <c r="AK825" s="545"/>
      <c r="AL825" s="545"/>
      <c r="AM825" s="545"/>
      <c r="AN825" s="545"/>
      <c r="AO825" s="545"/>
      <c r="AP825" s="545"/>
      <c r="AQ825" s="545"/>
      <c r="AR825" s="545"/>
      <c r="AS825" s="545"/>
      <c r="AT825" s="546"/>
      <c r="AU825" s="383" t="s">
        <v>936</v>
      </c>
      <c r="AV825" s="383"/>
      <c r="AW825" s="383"/>
      <c r="AX825" s="383"/>
      <c r="AY825" s="383"/>
      <c r="AZ825" s="383"/>
      <c r="BA825" s="383"/>
      <c r="BB825" s="383"/>
      <c r="BC825" s="383"/>
      <c r="BD825" s="383"/>
      <c r="BE825" s="383"/>
      <c r="BF825" s="383"/>
      <c r="BG825" s="383"/>
      <c r="BH825" s="383"/>
      <c r="BI825" s="383"/>
      <c r="BJ825" s="383"/>
      <c r="BK825" s="383"/>
      <c r="BL825" s="383"/>
      <c r="BM825" s="212" t="s">
        <v>875</v>
      </c>
      <c r="BN825" s="213"/>
      <c r="BO825" s="213"/>
      <c r="BP825" s="213"/>
      <c r="BQ825" s="213"/>
      <c r="BR825" s="213"/>
      <c r="BS825" s="213"/>
      <c r="BT825" s="213"/>
      <c r="BU825" s="213"/>
      <c r="BV825" s="212"/>
      <c r="BW825" s="213"/>
      <c r="BX825" s="213"/>
      <c r="BY825" s="213"/>
      <c r="BZ825" s="213"/>
      <c r="CA825" s="213"/>
      <c r="CB825" s="213"/>
      <c r="CC825" s="213"/>
      <c r="CD825" s="207"/>
      <c r="CE825" s="212"/>
      <c r="CF825" s="213"/>
      <c r="CG825" s="213"/>
      <c r="CH825" s="213"/>
      <c r="CI825" s="213"/>
      <c r="CJ825" s="213"/>
      <c r="CK825" s="213"/>
      <c r="CL825" s="213"/>
      <c r="CM825" s="214"/>
      <c r="CN825" s="8"/>
    </row>
    <row r="826" spans="4:92" ht="14.25" customHeight="1" x14ac:dyDescent="0.35">
      <c r="D826" s="541" t="s">
        <v>942</v>
      </c>
      <c r="E826" s="542"/>
      <c r="F826" s="542"/>
      <c r="G826" s="542"/>
      <c r="H826" s="542"/>
      <c r="I826" s="542"/>
      <c r="J826" s="542"/>
      <c r="K826" s="542"/>
      <c r="L826" s="542"/>
      <c r="M826" s="542"/>
      <c r="N826" s="542"/>
      <c r="O826" s="542"/>
      <c r="P826" s="542"/>
      <c r="Q826" s="542"/>
      <c r="R826" s="542"/>
      <c r="S826" s="542"/>
      <c r="T826" s="542"/>
      <c r="U826" s="542"/>
      <c r="V826" s="542"/>
      <c r="W826" s="542"/>
      <c r="X826" s="542"/>
      <c r="Y826" s="542"/>
      <c r="Z826" s="542"/>
      <c r="AA826" s="542"/>
      <c r="AB826" s="543"/>
      <c r="AC826" s="544">
        <v>2300</v>
      </c>
      <c r="AD826" s="545"/>
      <c r="AE826" s="545"/>
      <c r="AF826" s="545"/>
      <c r="AG826" s="545"/>
      <c r="AH826" s="545"/>
      <c r="AI826" s="545"/>
      <c r="AJ826" s="545"/>
      <c r="AK826" s="545"/>
      <c r="AL826" s="545"/>
      <c r="AM826" s="545"/>
      <c r="AN826" s="545"/>
      <c r="AO826" s="545"/>
      <c r="AP826" s="545"/>
      <c r="AQ826" s="545"/>
      <c r="AR826" s="545"/>
      <c r="AS826" s="545"/>
      <c r="AT826" s="546"/>
      <c r="AU826" s="383" t="s">
        <v>936</v>
      </c>
      <c r="AV826" s="383"/>
      <c r="AW826" s="383"/>
      <c r="AX826" s="383"/>
      <c r="AY826" s="383"/>
      <c r="AZ826" s="383"/>
      <c r="BA826" s="383"/>
      <c r="BB826" s="383"/>
      <c r="BC826" s="383"/>
      <c r="BD826" s="383"/>
      <c r="BE826" s="383"/>
      <c r="BF826" s="383"/>
      <c r="BG826" s="383"/>
      <c r="BH826" s="383"/>
      <c r="BI826" s="383"/>
      <c r="BJ826" s="383"/>
      <c r="BK826" s="383"/>
      <c r="BL826" s="383"/>
      <c r="BM826" s="212"/>
      <c r="BN826" s="213"/>
      <c r="BO826" s="213"/>
      <c r="BP826" s="213"/>
      <c r="BQ826" s="213"/>
      <c r="BR826" s="213"/>
      <c r="BS826" s="213"/>
      <c r="BT826" s="213"/>
      <c r="BU826" s="213"/>
      <c r="BV826" s="212" t="s">
        <v>875</v>
      </c>
      <c r="BW826" s="213"/>
      <c r="BX826" s="213"/>
      <c r="BY826" s="213"/>
      <c r="BZ826" s="213"/>
      <c r="CA826" s="213"/>
      <c r="CB826" s="213"/>
      <c r="CC826" s="213"/>
      <c r="CD826" s="207"/>
      <c r="CE826" s="212"/>
      <c r="CF826" s="213"/>
      <c r="CG826" s="213"/>
      <c r="CH826" s="213"/>
      <c r="CI826" s="213"/>
      <c r="CJ826" s="213"/>
      <c r="CK826" s="213"/>
      <c r="CL826" s="213"/>
      <c r="CM826" s="214"/>
      <c r="CN826" s="8"/>
    </row>
    <row r="827" spans="4:92" ht="14.25" customHeight="1" x14ac:dyDescent="0.35">
      <c r="D827" s="541" t="s">
        <v>943</v>
      </c>
      <c r="E827" s="542"/>
      <c r="F827" s="542"/>
      <c r="G827" s="542"/>
      <c r="H827" s="542"/>
      <c r="I827" s="542"/>
      <c r="J827" s="542"/>
      <c r="K827" s="542"/>
      <c r="L827" s="542"/>
      <c r="M827" s="542"/>
      <c r="N827" s="542"/>
      <c r="O827" s="542"/>
      <c r="P827" s="542"/>
      <c r="Q827" s="542"/>
      <c r="R827" s="542"/>
      <c r="S827" s="542"/>
      <c r="T827" s="542"/>
      <c r="U827" s="542"/>
      <c r="V827" s="542"/>
      <c r="W827" s="542"/>
      <c r="X827" s="542"/>
      <c r="Y827" s="542"/>
      <c r="Z827" s="542"/>
      <c r="AA827" s="542"/>
      <c r="AB827" s="543"/>
      <c r="AC827" s="544">
        <v>2550</v>
      </c>
      <c r="AD827" s="545"/>
      <c r="AE827" s="545"/>
      <c r="AF827" s="545"/>
      <c r="AG827" s="545"/>
      <c r="AH827" s="545"/>
      <c r="AI827" s="545"/>
      <c r="AJ827" s="545"/>
      <c r="AK827" s="545"/>
      <c r="AL827" s="545"/>
      <c r="AM827" s="545"/>
      <c r="AN827" s="545"/>
      <c r="AO827" s="545"/>
      <c r="AP827" s="545"/>
      <c r="AQ827" s="545"/>
      <c r="AR827" s="545"/>
      <c r="AS827" s="545"/>
      <c r="AT827" s="546"/>
      <c r="AU827" s="383" t="s">
        <v>936</v>
      </c>
      <c r="AV827" s="383"/>
      <c r="AW827" s="383"/>
      <c r="AX827" s="383"/>
      <c r="AY827" s="383"/>
      <c r="AZ827" s="383"/>
      <c r="BA827" s="383"/>
      <c r="BB827" s="383"/>
      <c r="BC827" s="383"/>
      <c r="BD827" s="383"/>
      <c r="BE827" s="383"/>
      <c r="BF827" s="383"/>
      <c r="BG827" s="383"/>
      <c r="BH827" s="383"/>
      <c r="BI827" s="383"/>
      <c r="BJ827" s="383"/>
      <c r="BK827" s="383"/>
      <c r="BL827" s="383"/>
      <c r="BM827" s="212"/>
      <c r="BN827" s="213"/>
      <c r="BO827" s="213"/>
      <c r="BP827" s="213"/>
      <c r="BQ827" s="213"/>
      <c r="BR827" s="213"/>
      <c r="BS827" s="213"/>
      <c r="BT827" s="213"/>
      <c r="BU827" s="213"/>
      <c r="BV827" s="212"/>
      <c r="BW827" s="213"/>
      <c r="BX827" s="213"/>
      <c r="BY827" s="213"/>
      <c r="BZ827" s="213"/>
      <c r="CA827" s="213"/>
      <c r="CB827" s="213"/>
      <c r="CC827" s="213"/>
      <c r="CD827" s="207"/>
      <c r="CE827" s="212" t="s">
        <v>875</v>
      </c>
      <c r="CF827" s="213"/>
      <c r="CG827" s="213"/>
      <c r="CH827" s="213"/>
      <c r="CI827" s="213"/>
      <c r="CJ827" s="213"/>
      <c r="CK827" s="213"/>
      <c r="CL827" s="213"/>
      <c r="CM827" s="214"/>
      <c r="CN827" s="8"/>
    </row>
    <row r="828" spans="4:92" ht="14.25" customHeight="1" x14ac:dyDescent="0.35">
      <c r="D828" s="541" t="s">
        <v>944</v>
      </c>
      <c r="E828" s="542"/>
      <c r="F828" s="542"/>
      <c r="G828" s="542"/>
      <c r="H828" s="542"/>
      <c r="I828" s="542"/>
      <c r="J828" s="542"/>
      <c r="K828" s="542"/>
      <c r="L828" s="542"/>
      <c r="M828" s="542"/>
      <c r="N828" s="542"/>
      <c r="O828" s="542"/>
      <c r="P828" s="542"/>
      <c r="Q828" s="542"/>
      <c r="R828" s="542"/>
      <c r="S828" s="542"/>
      <c r="T828" s="542"/>
      <c r="U828" s="542"/>
      <c r="V828" s="542"/>
      <c r="W828" s="542"/>
      <c r="X828" s="542"/>
      <c r="Y828" s="542"/>
      <c r="Z828" s="542"/>
      <c r="AA828" s="542"/>
      <c r="AB828" s="543"/>
      <c r="AC828" s="544">
        <v>4600</v>
      </c>
      <c r="AD828" s="545"/>
      <c r="AE828" s="545"/>
      <c r="AF828" s="545"/>
      <c r="AG828" s="545"/>
      <c r="AH828" s="545"/>
      <c r="AI828" s="545"/>
      <c r="AJ828" s="545"/>
      <c r="AK828" s="545"/>
      <c r="AL828" s="545"/>
      <c r="AM828" s="545"/>
      <c r="AN828" s="545"/>
      <c r="AO828" s="545"/>
      <c r="AP828" s="545"/>
      <c r="AQ828" s="545"/>
      <c r="AR828" s="545"/>
      <c r="AS828" s="545"/>
      <c r="AT828" s="546"/>
      <c r="AU828" s="383" t="s">
        <v>936</v>
      </c>
      <c r="AV828" s="383"/>
      <c r="AW828" s="383"/>
      <c r="AX828" s="383"/>
      <c r="AY828" s="383"/>
      <c r="AZ828" s="383"/>
      <c r="BA828" s="383"/>
      <c r="BB828" s="383"/>
      <c r="BC828" s="383"/>
      <c r="BD828" s="383"/>
      <c r="BE828" s="383"/>
      <c r="BF828" s="383"/>
      <c r="BG828" s="383"/>
      <c r="BH828" s="383"/>
      <c r="BI828" s="383"/>
      <c r="BJ828" s="383"/>
      <c r="BK828" s="383"/>
      <c r="BL828" s="383"/>
      <c r="BM828" s="212"/>
      <c r="BN828" s="213"/>
      <c r="BO828" s="213"/>
      <c r="BP828" s="213"/>
      <c r="BQ828" s="213"/>
      <c r="BR828" s="213"/>
      <c r="BS828" s="213"/>
      <c r="BT828" s="213"/>
      <c r="BU828" s="213"/>
      <c r="BV828" s="212" t="s">
        <v>875</v>
      </c>
      <c r="BW828" s="213"/>
      <c r="BX828" s="213"/>
      <c r="BY828" s="213"/>
      <c r="BZ828" s="213"/>
      <c r="CA828" s="213"/>
      <c r="CB828" s="213"/>
      <c r="CC828" s="213"/>
      <c r="CD828" s="207"/>
      <c r="CE828" s="212"/>
      <c r="CF828" s="213"/>
      <c r="CG828" s="213"/>
      <c r="CH828" s="213"/>
      <c r="CI828" s="213"/>
      <c r="CJ828" s="213"/>
      <c r="CK828" s="213"/>
      <c r="CL828" s="213"/>
      <c r="CM828" s="214"/>
      <c r="CN828" s="8"/>
    </row>
    <row r="829" spans="4:92" ht="14.25" customHeight="1" x14ac:dyDescent="0.35">
      <c r="D829" s="541" t="s">
        <v>945</v>
      </c>
      <c r="E829" s="542"/>
      <c r="F829" s="542"/>
      <c r="G829" s="542"/>
      <c r="H829" s="542"/>
      <c r="I829" s="542"/>
      <c r="J829" s="542"/>
      <c r="K829" s="542"/>
      <c r="L829" s="542"/>
      <c r="M829" s="542"/>
      <c r="N829" s="542"/>
      <c r="O829" s="542"/>
      <c r="P829" s="542"/>
      <c r="Q829" s="542"/>
      <c r="R829" s="542"/>
      <c r="S829" s="542"/>
      <c r="T829" s="542"/>
      <c r="U829" s="542"/>
      <c r="V829" s="542"/>
      <c r="W829" s="542"/>
      <c r="X829" s="542"/>
      <c r="Y829" s="542"/>
      <c r="Z829" s="542"/>
      <c r="AA829" s="542"/>
      <c r="AB829" s="543"/>
      <c r="AC829" s="544">
        <v>3120</v>
      </c>
      <c r="AD829" s="545"/>
      <c r="AE829" s="545"/>
      <c r="AF829" s="545"/>
      <c r="AG829" s="545"/>
      <c r="AH829" s="545"/>
      <c r="AI829" s="545"/>
      <c r="AJ829" s="545"/>
      <c r="AK829" s="545"/>
      <c r="AL829" s="545"/>
      <c r="AM829" s="545"/>
      <c r="AN829" s="545"/>
      <c r="AO829" s="545"/>
      <c r="AP829" s="545"/>
      <c r="AQ829" s="545"/>
      <c r="AR829" s="545"/>
      <c r="AS829" s="545"/>
      <c r="AT829" s="546"/>
      <c r="AU829" s="383" t="s">
        <v>936</v>
      </c>
      <c r="AV829" s="383"/>
      <c r="AW829" s="383"/>
      <c r="AX829" s="383"/>
      <c r="AY829" s="383"/>
      <c r="AZ829" s="383"/>
      <c r="BA829" s="383"/>
      <c r="BB829" s="383"/>
      <c r="BC829" s="383"/>
      <c r="BD829" s="383"/>
      <c r="BE829" s="383"/>
      <c r="BF829" s="383"/>
      <c r="BG829" s="383"/>
      <c r="BH829" s="383"/>
      <c r="BI829" s="383"/>
      <c r="BJ829" s="383"/>
      <c r="BK829" s="383"/>
      <c r="BL829" s="383"/>
      <c r="BM829" s="212" t="s">
        <v>875</v>
      </c>
      <c r="BN829" s="213"/>
      <c r="BO829" s="213"/>
      <c r="BP829" s="213"/>
      <c r="BQ829" s="213"/>
      <c r="BR829" s="213"/>
      <c r="BS829" s="213"/>
      <c r="BT829" s="213"/>
      <c r="BU829" s="213"/>
      <c r="BV829" s="212"/>
      <c r="BW829" s="213"/>
      <c r="BX829" s="213"/>
      <c r="BY829" s="213"/>
      <c r="BZ829" s="213"/>
      <c r="CA829" s="213"/>
      <c r="CB829" s="213"/>
      <c r="CC829" s="213"/>
      <c r="CD829" s="207"/>
      <c r="CE829" s="212"/>
      <c r="CF829" s="213"/>
      <c r="CG829" s="213"/>
      <c r="CH829" s="213"/>
      <c r="CI829" s="213"/>
      <c r="CJ829" s="213"/>
      <c r="CK829" s="213"/>
      <c r="CL829" s="213"/>
      <c r="CM829" s="214"/>
      <c r="CN829" s="8"/>
    </row>
    <row r="830" spans="4:92" ht="14.25" customHeight="1" x14ac:dyDescent="0.35">
      <c r="D830" s="541" t="s">
        <v>946</v>
      </c>
      <c r="E830" s="542"/>
      <c r="F830" s="542"/>
      <c r="G830" s="542"/>
      <c r="H830" s="542"/>
      <c r="I830" s="542"/>
      <c r="J830" s="542"/>
      <c r="K830" s="542"/>
      <c r="L830" s="542"/>
      <c r="M830" s="542"/>
      <c r="N830" s="542"/>
      <c r="O830" s="542"/>
      <c r="P830" s="542"/>
      <c r="Q830" s="542"/>
      <c r="R830" s="542"/>
      <c r="S830" s="542"/>
      <c r="T830" s="542"/>
      <c r="U830" s="542"/>
      <c r="V830" s="542"/>
      <c r="W830" s="542"/>
      <c r="X830" s="542"/>
      <c r="Y830" s="542"/>
      <c r="Z830" s="542"/>
      <c r="AA830" s="542"/>
      <c r="AB830" s="543"/>
      <c r="AC830" s="544">
        <v>1420</v>
      </c>
      <c r="AD830" s="545"/>
      <c r="AE830" s="545"/>
      <c r="AF830" s="545"/>
      <c r="AG830" s="545"/>
      <c r="AH830" s="545"/>
      <c r="AI830" s="545"/>
      <c r="AJ830" s="545"/>
      <c r="AK830" s="545"/>
      <c r="AL830" s="545"/>
      <c r="AM830" s="545"/>
      <c r="AN830" s="545"/>
      <c r="AO830" s="545"/>
      <c r="AP830" s="545"/>
      <c r="AQ830" s="545"/>
      <c r="AR830" s="545"/>
      <c r="AS830" s="545"/>
      <c r="AT830" s="546"/>
      <c r="AU830" s="383" t="s">
        <v>936</v>
      </c>
      <c r="AV830" s="383"/>
      <c r="AW830" s="383"/>
      <c r="AX830" s="383"/>
      <c r="AY830" s="383"/>
      <c r="AZ830" s="383"/>
      <c r="BA830" s="383"/>
      <c r="BB830" s="383"/>
      <c r="BC830" s="383"/>
      <c r="BD830" s="383"/>
      <c r="BE830" s="383"/>
      <c r="BF830" s="383"/>
      <c r="BG830" s="383"/>
      <c r="BH830" s="383"/>
      <c r="BI830" s="383"/>
      <c r="BJ830" s="383"/>
      <c r="BK830" s="383"/>
      <c r="BL830" s="383"/>
      <c r="BM830" s="212" t="s">
        <v>875</v>
      </c>
      <c r="BN830" s="213"/>
      <c r="BO830" s="213"/>
      <c r="BP830" s="213"/>
      <c r="BQ830" s="213"/>
      <c r="BR830" s="213"/>
      <c r="BS830" s="213"/>
      <c r="BT830" s="213"/>
      <c r="BU830" s="213"/>
      <c r="BV830" s="212"/>
      <c r="BW830" s="213"/>
      <c r="BX830" s="213"/>
      <c r="BY830" s="213"/>
      <c r="BZ830" s="213"/>
      <c r="CA830" s="213"/>
      <c r="CB830" s="213"/>
      <c r="CC830" s="213"/>
      <c r="CD830" s="207"/>
      <c r="CE830" s="212"/>
      <c r="CF830" s="213"/>
      <c r="CG830" s="213"/>
      <c r="CH830" s="213"/>
      <c r="CI830" s="213"/>
      <c r="CJ830" s="213"/>
      <c r="CK830" s="213"/>
      <c r="CL830" s="213"/>
      <c r="CM830" s="214"/>
      <c r="CN830" s="8"/>
    </row>
    <row r="831" spans="4:92" ht="14.25" customHeight="1" x14ac:dyDescent="0.35">
      <c r="D831" s="541" t="s">
        <v>935</v>
      </c>
      <c r="E831" s="542"/>
      <c r="F831" s="542"/>
      <c r="G831" s="542"/>
      <c r="H831" s="542"/>
      <c r="I831" s="542"/>
      <c r="J831" s="542"/>
      <c r="K831" s="542"/>
      <c r="L831" s="542"/>
      <c r="M831" s="542"/>
      <c r="N831" s="542"/>
      <c r="O831" s="542"/>
      <c r="P831" s="542"/>
      <c r="Q831" s="542"/>
      <c r="R831" s="542"/>
      <c r="S831" s="542"/>
      <c r="T831" s="542"/>
      <c r="U831" s="542"/>
      <c r="V831" s="542"/>
      <c r="W831" s="542"/>
      <c r="X831" s="542"/>
      <c r="Y831" s="542"/>
      <c r="Z831" s="542"/>
      <c r="AA831" s="542"/>
      <c r="AB831" s="543"/>
      <c r="AC831" s="544">
        <v>1780</v>
      </c>
      <c r="AD831" s="545"/>
      <c r="AE831" s="545"/>
      <c r="AF831" s="545"/>
      <c r="AG831" s="545"/>
      <c r="AH831" s="545"/>
      <c r="AI831" s="545"/>
      <c r="AJ831" s="545"/>
      <c r="AK831" s="545"/>
      <c r="AL831" s="545"/>
      <c r="AM831" s="545"/>
      <c r="AN831" s="545"/>
      <c r="AO831" s="545"/>
      <c r="AP831" s="545"/>
      <c r="AQ831" s="545"/>
      <c r="AR831" s="545"/>
      <c r="AS831" s="545"/>
      <c r="AT831" s="546"/>
      <c r="AU831" s="383" t="s">
        <v>936</v>
      </c>
      <c r="AV831" s="383"/>
      <c r="AW831" s="383"/>
      <c r="AX831" s="383"/>
      <c r="AY831" s="383"/>
      <c r="AZ831" s="383"/>
      <c r="BA831" s="383"/>
      <c r="BB831" s="383"/>
      <c r="BC831" s="383"/>
      <c r="BD831" s="383"/>
      <c r="BE831" s="383"/>
      <c r="BF831" s="383"/>
      <c r="BG831" s="383"/>
      <c r="BH831" s="383"/>
      <c r="BI831" s="383"/>
      <c r="BJ831" s="383"/>
      <c r="BK831" s="383"/>
      <c r="BL831" s="383"/>
      <c r="BM831" s="212"/>
      <c r="BN831" s="213"/>
      <c r="BO831" s="213"/>
      <c r="BP831" s="213"/>
      <c r="BQ831" s="213"/>
      <c r="BR831" s="213"/>
      <c r="BS831" s="213"/>
      <c r="BT831" s="213"/>
      <c r="BU831" s="213"/>
      <c r="BV831" s="212" t="s">
        <v>875</v>
      </c>
      <c r="BW831" s="213"/>
      <c r="BX831" s="213"/>
      <c r="BY831" s="213"/>
      <c r="BZ831" s="213"/>
      <c r="CA831" s="213"/>
      <c r="CB831" s="213"/>
      <c r="CC831" s="213"/>
      <c r="CD831" s="207"/>
      <c r="CE831" s="212"/>
      <c r="CF831" s="213"/>
      <c r="CG831" s="213"/>
      <c r="CH831" s="213"/>
      <c r="CI831" s="213"/>
      <c r="CJ831" s="213"/>
      <c r="CK831" s="213"/>
      <c r="CL831" s="213"/>
      <c r="CM831" s="214"/>
      <c r="CN831" s="8"/>
    </row>
    <row r="832" spans="4:92" ht="14.25" customHeight="1" x14ac:dyDescent="0.35">
      <c r="D832" s="541" t="s">
        <v>947</v>
      </c>
      <c r="E832" s="542"/>
      <c r="F832" s="542"/>
      <c r="G832" s="542"/>
      <c r="H832" s="542"/>
      <c r="I832" s="542"/>
      <c r="J832" s="542"/>
      <c r="K832" s="542"/>
      <c r="L832" s="542"/>
      <c r="M832" s="542"/>
      <c r="N832" s="542"/>
      <c r="O832" s="542"/>
      <c r="P832" s="542"/>
      <c r="Q832" s="542"/>
      <c r="R832" s="542"/>
      <c r="S832" s="542"/>
      <c r="T832" s="542"/>
      <c r="U832" s="542"/>
      <c r="V832" s="542"/>
      <c r="W832" s="542"/>
      <c r="X832" s="542"/>
      <c r="Y832" s="542"/>
      <c r="Z832" s="542"/>
      <c r="AA832" s="542"/>
      <c r="AB832" s="543"/>
      <c r="AC832" s="544">
        <v>900</v>
      </c>
      <c r="AD832" s="545"/>
      <c r="AE832" s="545"/>
      <c r="AF832" s="545"/>
      <c r="AG832" s="545"/>
      <c r="AH832" s="545"/>
      <c r="AI832" s="545"/>
      <c r="AJ832" s="545"/>
      <c r="AK832" s="545"/>
      <c r="AL832" s="545"/>
      <c r="AM832" s="545"/>
      <c r="AN832" s="545"/>
      <c r="AO832" s="545"/>
      <c r="AP832" s="545"/>
      <c r="AQ832" s="545"/>
      <c r="AR832" s="545"/>
      <c r="AS832" s="545"/>
      <c r="AT832" s="546"/>
      <c r="AU832" s="383" t="s">
        <v>936</v>
      </c>
      <c r="AV832" s="383"/>
      <c r="AW832" s="383"/>
      <c r="AX832" s="383"/>
      <c r="AY832" s="383"/>
      <c r="AZ832" s="383"/>
      <c r="BA832" s="383"/>
      <c r="BB832" s="383"/>
      <c r="BC832" s="383"/>
      <c r="BD832" s="383"/>
      <c r="BE832" s="383"/>
      <c r="BF832" s="383"/>
      <c r="BG832" s="383"/>
      <c r="BH832" s="383"/>
      <c r="BI832" s="383"/>
      <c r="BJ832" s="383"/>
      <c r="BK832" s="383"/>
      <c r="BL832" s="383"/>
      <c r="BM832" s="212"/>
      <c r="BN832" s="213"/>
      <c r="BO832" s="213"/>
      <c r="BP832" s="213"/>
      <c r="BQ832" s="213"/>
      <c r="BR832" s="213"/>
      <c r="BS832" s="213"/>
      <c r="BT832" s="213"/>
      <c r="BU832" s="213"/>
      <c r="BV832" s="212" t="s">
        <v>875</v>
      </c>
      <c r="BW832" s="213"/>
      <c r="BX832" s="213"/>
      <c r="BY832" s="213"/>
      <c r="BZ832" s="213"/>
      <c r="CA832" s="213"/>
      <c r="CB832" s="213"/>
      <c r="CC832" s="213"/>
      <c r="CD832" s="207"/>
      <c r="CE832" s="212"/>
      <c r="CF832" s="213"/>
      <c r="CG832" s="213"/>
      <c r="CH832" s="213"/>
      <c r="CI832" s="213"/>
      <c r="CJ832" s="213"/>
      <c r="CK832" s="213"/>
      <c r="CL832" s="213"/>
      <c r="CM832" s="214"/>
      <c r="CN832" s="8"/>
    </row>
    <row r="833" spans="4:92" ht="14.25" customHeight="1" x14ac:dyDescent="0.35">
      <c r="D833" s="541" t="s">
        <v>948</v>
      </c>
      <c r="E833" s="542"/>
      <c r="F833" s="542"/>
      <c r="G833" s="542"/>
      <c r="H833" s="542"/>
      <c r="I833" s="542"/>
      <c r="J833" s="542"/>
      <c r="K833" s="542"/>
      <c r="L833" s="542"/>
      <c r="M833" s="542"/>
      <c r="N833" s="542"/>
      <c r="O833" s="542"/>
      <c r="P833" s="542"/>
      <c r="Q833" s="542"/>
      <c r="R833" s="542"/>
      <c r="S833" s="542"/>
      <c r="T833" s="542"/>
      <c r="U833" s="542"/>
      <c r="V833" s="542"/>
      <c r="W833" s="542"/>
      <c r="X833" s="542"/>
      <c r="Y833" s="542"/>
      <c r="Z833" s="542"/>
      <c r="AA833" s="542"/>
      <c r="AB833" s="543"/>
      <c r="AC833" s="544">
        <v>1550</v>
      </c>
      <c r="AD833" s="545"/>
      <c r="AE833" s="545"/>
      <c r="AF833" s="545"/>
      <c r="AG833" s="545"/>
      <c r="AH833" s="545"/>
      <c r="AI833" s="545"/>
      <c r="AJ833" s="545"/>
      <c r="AK833" s="545"/>
      <c r="AL833" s="545"/>
      <c r="AM833" s="545"/>
      <c r="AN833" s="545"/>
      <c r="AO833" s="545"/>
      <c r="AP833" s="545"/>
      <c r="AQ833" s="545"/>
      <c r="AR833" s="545"/>
      <c r="AS833" s="545"/>
      <c r="AT833" s="546"/>
      <c r="AU833" s="383" t="s">
        <v>936</v>
      </c>
      <c r="AV833" s="383"/>
      <c r="AW833" s="383"/>
      <c r="AX833" s="383"/>
      <c r="AY833" s="383"/>
      <c r="AZ833" s="383"/>
      <c r="BA833" s="383"/>
      <c r="BB833" s="383"/>
      <c r="BC833" s="383"/>
      <c r="BD833" s="383"/>
      <c r="BE833" s="383"/>
      <c r="BF833" s="383"/>
      <c r="BG833" s="383"/>
      <c r="BH833" s="383"/>
      <c r="BI833" s="383"/>
      <c r="BJ833" s="383"/>
      <c r="BK833" s="383"/>
      <c r="BL833" s="383"/>
      <c r="BM833" s="212"/>
      <c r="BN833" s="213"/>
      <c r="BO833" s="213"/>
      <c r="BP833" s="213"/>
      <c r="BQ833" s="213"/>
      <c r="BR833" s="213"/>
      <c r="BS833" s="213"/>
      <c r="BT833" s="213"/>
      <c r="BU833" s="213"/>
      <c r="BV833" s="212" t="s">
        <v>875</v>
      </c>
      <c r="BW833" s="213"/>
      <c r="BX833" s="213"/>
      <c r="BY833" s="213"/>
      <c r="BZ833" s="213"/>
      <c r="CA833" s="213"/>
      <c r="CB833" s="213"/>
      <c r="CC833" s="213"/>
      <c r="CD833" s="207"/>
      <c r="CE833" s="212"/>
      <c r="CF833" s="213"/>
      <c r="CG833" s="213"/>
      <c r="CH833" s="213"/>
      <c r="CI833" s="213"/>
      <c r="CJ833" s="213"/>
      <c r="CK833" s="213"/>
      <c r="CL833" s="213"/>
      <c r="CM833" s="214"/>
      <c r="CN833" s="8"/>
    </row>
    <row r="834" spans="4:92" ht="14.25" customHeight="1" x14ac:dyDescent="0.35">
      <c r="D834" s="541" t="s">
        <v>949</v>
      </c>
      <c r="E834" s="542"/>
      <c r="F834" s="542"/>
      <c r="G834" s="542"/>
      <c r="H834" s="542"/>
      <c r="I834" s="542"/>
      <c r="J834" s="542"/>
      <c r="K834" s="542"/>
      <c r="L834" s="542"/>
      <c r="M834" s="542"/>
      <c r="N834" s="542"/>
      <c r="O834" s="542"/>
      <c r="P834" s="542"/>
      <c r="Q834" s="542"/>
      <c r="R834" s="542"/>
      <c r="S834" s="542"/>
      <c r="T834" s="542"/>
      <c r="U834" s="542"/>
      <c r="V834" s="542"/>
      <c r="W834" s="542"/>
      <c r="X834" s="542"/>
      <c r="Y834" s="542"/>
      <c r="Z834" s="542"/>
      <c r="AA834" s="542"/>
      <c r="AB834" s="543"/>
      <c r="AC834" s="544">
        <v>1610</v>
      </c>
      <c r="AD834" s="545"/>
      <c r="AE834" s="545"/>
      <c r="AF834" s="545"/>
      <c r="AG834" s="545"/>
      <c r="AH834" s="545"/>
      <c r="AI834" s="545"/>
      <c r="AJ834" s="545"/>
      <c r="AK834" s="545"/>
      <c r="AL834" s="545"/>
      <c r="AM834" s="545"/>
      <c r="AN834" s="545"/>
      <c r="AO834" s="545"/>
      <c r="AP834" s="545"/>
      <c r="AQ834" s="545"/>
      <c r="AR834" s="545"/>
      <c r="AS834" s="545"/>
      <c r="AT834" s="546"/>
      <c r="AU834" s="383" t="s">
        <v>936</v>
      </c>
      <c r="AV834" s="383"/>
      <c r="AW834" s="383"/>
      <c r="AX834" s="383"/>
      <c r="AY834" s="383"/>
      <c r="AZ834" s="383"/>
      <c r="BA834" s="383"/>
      <c r="BB834" s="383"/>
      <c r="BC834" s="383"/>
      <c r="BD834" s="383"/>
      <c r="BE834" s="383"/>
      <c r="BF834" s="383"/>
      <c r="BG834" s="383"/>
      <c r="BH834" s="383"/>
      <c r="BI834" s="383"/>
      <c r="BJ834" s="383"/>
      <c r="BK834" s="383"/>
      <c r="BL834" s="383"/>
      <c r="BM834" s="212"/>
      <c r="BN834" s="213"/>
      <c r="BO834" s="213"/>
      <c r="BP834" s="213"/>
      <c r="BQ834" s="213"/>
      <c r="BR834" s="213"/>
      <c r="BS834" s="213"/>
      <c r="BT834" s="213"/>
      <c r="BU834" s="213"/>
      <c r="BV834" s="212" t="s">
        <v>875</v>
      </c>
      <c r="BW834" s="213"/>
      <c r="BX834" s="213"/>
      <c r="BY834" s="213"/>
      <c r="BZ834" s="213"/>
      <c r="CA834" s="213"/>
      <c r="CB834" s="213"/>
      <c r="CC834" s="213"/>
      <c r="CD834" s="207"/>
      <c r="CE834" s="212"/>
      <c r="CF834" s="213"/>
      <c r="CG834" s="213"/>
      <c r="CH834" s="213"/>
      <c r="CI834" s="213"/>
      <c r="CJ834" s="213"/>
      <c r="CK834" s="213"/>
      <c r="CL834" s="213"/>
      <c r="CM834" s="214"/>
      <c r="CN834" s="8"/>
    </row>
    <row r="835" spans="4:92" ht="14.25" customHeight="1" x14ac:dyDescent="0.35">
      <c r="D835" s="541" t="s">
        <v>950</v>
      </c>
      <c r="E835" s="542"/>
      <c r="F835" s="542"/>
      <c r="G835" s="542"/>
      <c r="H835" s="542"/>
      <c r="I835" s="542"/>
      <c r="J835" s="542"/>
      <c r="K835" s="542"/>
      <c r="L835" s="542"/>
      <c r="M835" s="542"/>
      <c r="N835" s="542"/>
      <c r="O835" s="542"/>
      <c r="P835" s="542"/>
      <c r="Q835" s="542"/>
      <c r="R835" s="542"/>
      <c r="S835" s="542"/>
      <c r="T835" s="542"/>
      <c r="U835" s="542"/>
      <c r="V835" s="542"/>
      <c r="W835" s="542"/>
      <c r="X835" s="542"/>
      <c r="Y835" s="542"/>
      <c r="Z835" s="542"/>
      <c r="AA835" s="542"/>
      <c r="AB835" s="543"/>
      <c r="AC835" s="544">
        <v>1850</v>
      </c>
      <c r="AD835" s="545"/>
      <c r="AE835" s="545"/>
      <c r="AF835" s="545"/>
      <c r="AG835" s="545"/>
      <c r="AH835" s="545"/>
      <c r="AI835" s="545"/>
      <c r="AJ835" s="545"/>
      <c r="AK835" s="545"/>
      <c r="AL835" s="545"/>
      <c r="AM835" s="545"/>
      <c r="AN835" s="545"/>
      <c r="AO835" s="545"/>
      <c r="AP835" s="545"/>
      <c r="AQ835" s="545"/>
      <c r="AR835" s="545"/>
      <c r="AS835" s="545"/>
      <c r="AT835" s="546"/>
      <c r="AU835" s="383" t="s">
        <v>936</v>
      </c>
      <c r="AV835" s="383"/>
      <c r="AW835" s="383"/>
      <c r="AX835" s="383"/>
      <c r="AY835" s="383"/>
      <c r="AZ835" s="383"/>
      <c r="BA835" s="383"/>
      <c r="BB835" s="383"/>
      <c r="BC835" s="383"/>
      <c r="BD835" s="383"/>
      <c r="BE835" s="383"/>
      <c r="BF835" s="383"/>
      <c r="BG835" s="383"/>
      <c r="BH835" s="383"/>
      <c r="BI835" s="383"/>
      <c r="BJ835" s="383"/>
      <c r="BK835" s="383"/>
      <c r="BL835" s="383"/>
      <c r="BM835" s="212"/>
      <c r="BN835" s="213"/>
      <c r="BO835" s="213"/>
      <c r="BP835" s="213"/>
      <c r="BQ835" s="213"/>
      <c r="BR835" s="213"/>
      <c r="BS835" s="213"/>
      <c r="BT835" s="213"/>
      <c r="BU835" s="213"/>
      <c r="BV835" s="212" t="s">
        <v>875</v>
      </c>
      <c r="BW835" s="213"/>
      <c r="BX835" s="213"/>
      <c r="BY835" s="213"/>
      <c r="BZ835" s="213"/>
      <c r="CA835" s="213"/>
      <c r="CB835" s="213"/>
      <c r="CC835" s="213"/>
      <c r="CD835" s="207"/>
      <c r="CE835" s="212"/>
      <c r="CF835" s="213"/>
      <c r="CG835" s="213"/>
      <c r="CH835" s="213"/>
      <c r="CI835" s="213"/>
      <c r="CJ835" s="213"/>
      <c r="CK835" s="213"/>
      <c r="CL835" s="213"/>
      <c r="CM835" s="214"/>
      <c r="CN835" s="8"/>
    </row>
    <row r="836" spans="4:92" ht="14.25" customHeight="1" x14ac:dyDescent="0.35">
      <c r="D836" s="541" t="s">
        <v>951</v>
      </c>
      <c r="E836" s="542"/>
      <c r="F836" s="542"/>
      <c r="G836" s="542"/>
      <c r="H836" s="542"/>
      <c r="I836" s="542"/>
      <c r="J836" s="542"/>
      <c r="K836" s="542"/>
      <c r="L836" s="542"/>
      <c r="M836" s="542"/>
      <c r="N836" s="542"/>
      <c r="O836" s="542"/>
      <c r="P836" s="542"/>
      <c r="Q836" s="542"/>
      <c r="R836" s="542"/>
      <c r="S836" s="542"/>
      <c r="T836" s="542"/>
      <c r="U836" s="542"/>
      <c r="V836" s="542"/>
      <c r="W836" s="542"/>
      <c r="X836" s="542"/>
      <c r="Y836" s="542"/>
      <c r="Z836" s="542"/>
      <c r="AA836" s="542"/>
      <c r="AB836" s="543"/>
      <c r="AC836" s="544">
        <v>1200</v>
      </c>
      <c r="AD836" s="545"/>
      <c r="AE836" s="545"/>
      <c r="AF836" s="545"/>
      <c r="AG836" s="545"/>
      <c r="AH836" s="545"/>
      <c r="AI836" s="545"/>
      <c r="AJ836" s="545"/>
      <c r="AK836" s="545"/>
      <c r="AL836" s="545"/>
      <c r="AM836" s="545"/>
      <c r="AN836" s="545"/>
      <c r="AO836" s="545"/>
      <c r="AP836" s="545"/>
      <c r="AQ836" s="545"/>
      <c r="AR836" s="545"/>
      <c r="AS836" s="545"/>
      <c r="AT836" s="546"/>
      <c r="AU836" s="383" t="s">
        <v>936</v>
      </c>
      <c r="AV836" s="383"/>
      <c r="AW836" s="383"/>
      <c r="AX836" s="383"/>
      <c r="AY836" s="383"/>
      <c r="AZ836" s="383"/>
      <c r="BA836" s="383"/>
      <c r="BB836" s="383"/>
      <c r="BC836" s="383"/>
      <c r="BD836" s="383"/>
      <c r="BE836" s="383"/>
      <c r="BF836" s="383"/>
      <c r="BG836" s="383"/>
      <c r="BH836" s="383"/>
      <c r="BI836" s="383"/>
      <c r="BJ836" s="383"/>
      <c r="BK836" s="383"/>
      <c r="BL836" s="383"/>
      <c r="BM836" s="212"/>
      <c r="BN836" s="213"/>
      <c r="BO836" s="213"/>
      <c r="BP836" s="213"/>
      <c r="BQ836" s="213"/>
      <c r="BR836" s="213"/>
      <c r="BS836" s="213"/>
      <c r="BT836" s="213"/>
      <c r="BU836" s="213"/>
      <c r="BV836" s="212" t="s">
        <v>875</v>
      </c>
      <c r="BW836" s="213"/>
      <c r="BX836" s="213"/>
      <c r="BY836" s="213"/>
      <c r="BZ836" s="213"/>
      <c r="CA836" s="213"/>
      <c r="CB836" s="213"/>
      <c r="CC836" s="213"/>
      <c r="CD836" s="207"/>
      <c r="CE836" s="212"/>
      <c r="CF836" s="213"/>
      <c r="CG836" s="213"/>
      <c r="CH836" s="213"/>
      <c r="CI836" s="213"/>
      <c r="CJ836" s="213"/>
      <c r="CK836" s="213"/>
      <c r="CL836" s="213"/>
      <c r="CM836" s="214"/>
      <c r="CN836" s="8"/>
    </row>
    <row r="837" spans="4:92" ht="14.25" customHeight="1" x14ac:dyDescent="0.35">
      <c r="D837" s="541" t="s">
        <v>952</v>
      </c>
      <c r="E837" s="542"/>
      <c r="F837" s="542"/>
      <c r="G837" s="542"/>
      <c r="H837" s="542"/>
      <c r="I837" s="542"/>
      <c r="J837" s="542"/>
      <c r="K837" s="542"/>
      <c r="L837" s="542"/>
      <c r="M837" s="542"/>
      <c r="N837" s="542"/>
      <c r="O837" s="542"/>
      <c r="P837" s="542"/>
      <c r="Q837" s="542"/>
      <c r="R837" s="542"/>
      <c r="S837" s="542"/>
      <c r="T837" s="542"/>
      <c r="U837" s="542"/>
      <c r="V837" s="542"/>
      <c r="W837" s="542"/>
      <c r="X837" s="542"/>
      <c r="Y837" s="542"/>
      <c r="Z837" s="542"/>
      <c r="AA837" s="542"/>
      <c r="AB837" s="543"/>
      <c r="AC837" s="544">
        <v>1550</v>
      </c>
      <c r="AD837" s="545"/>
      <c r="AE837" s="545"/>
      <c r="AF837" s="545"/>
      <c r="AG837" s="545"/>
      <c r="AH837" s="545"/>
      <c r="AI837" s="545"/>
      <c r="AJ837" s="545"/>
      <c r="AK837" s="545"/>
      <c r="AL837" s="545"/>
      <c r="AM837" s="545"/>
      <c r="AN837" s="545"/>
      <c r="AO837" s="545"/>
      <c r="AP837" s="545"/>
      <c r="AQ837" s="545"/>
      <c r="AR837" s="545"/>
      <c r="AS837" s="545"/>
      <c r="AT837" s="546"/>
      <c r="AU837" s="383" t="s">
        <v>936</v>
      </c>
      <c r="AV837" s="383"/>
      <c r="AW837" s="383"/>
      <c r="AX837" s="383"/>
      <c r="AY837" s="383"/>
      <c r="AZ837" s="383"/>
      <c r="BA837" s="383"/>
      <c r="BB837" s="383"/>
      <c r="BC837" s="383"/>
      <c r="BD837" s="383"/>
      <c r="BE837" s="383"/>
      <c r="BF837" s="383"/>
      <c r="BG837" s="383"/>
      <c r="BH837" s="383"/>
      <c r="BI837" s="383"/>
      <c r="BJ837" s="383"/>
      <c r="BK837" s="383"/>
      <c r="BL837" s="383"/>
      <c r="BM837" s="212"/>
      <c r="BN837" s="213"/>
      <c r="BO837" s="213"/>
      <c r="BP837" s="213"/>
      <c r="BQ837" s="213"/>
      <c r="BR837" s="213"/>
      <c r="BS837" s="213"/>
      <c r="BT837" s="213"/>
      <c r="BU837" s="213"/>
      <c r="BV837" s="212" t="s">
        <v>875</v>
      </c>
      <c r="BW837" s="213"/>
      <c r="BX837" s="213"/>
      <c r="BY837" s="213"/>
      <c r="BZ837" s="213"/>
      <c r="CA837" s="213"/>
      <c r="CB837" s="213"/>
      <c r="CC837" s="213"/>
      <c r="CD837" s="207"/>
      <c r="CE837" s="212"/>
      <c r="CF837" s="213"/>
      <c r="CG837" s="213"/>
      <c r="CH837" s="213"/>
      <c r="CI837" s="213"/>
      <c r="CJ837" s="213"/>
      <c r="CK837" s="213"/>
      <c r="CL837" s="213"/>
      <c r="CM837" s="214"/>
      <c r="CN837" s="8"/>
    </row>
    <row r="838" spans="4:92" ht="14.25" customHeight="1" x14ac:dyDescent="0.35">
      <c r="D838" s="541" t="s">
        <v>953</v>
      </c>
      <c r="E838" s="542"/>
      <c r="F838" s="542"/>
      <c r="G838" s="542"/>
      <c r="H838" s="542"/>
      <c r="I838" s="542"/>
      <c r="J838" s="542"/>
      <c r="K838" s="542"/>
      <c r="L838" s="542"/>
      <c r="M838" s="542"/>
      <c r="N838" s="542"/>
      <c r="O838" s="542"/>
      <c r="P838" s="542"/>
      <c r="Q838" s="542"/>
      <c r="R838" s="542"/>
      <c r="S838" s="542"/>
      <c r="T838" s="542"/>
      <c r="U838" s="542"/>
      <c r="V838" s="542"/>
      <c r="W838" s="542"/>
      <c r="X838" s="542"/>
      <c r="Y838" s="542"/>
      <c r="Z838" s="542"/>
      <c r="AA838" s="542"/>
      <c r="AB838" s="543"/>
      <c r="AC838" s="544">
        <v>305</v>
      </c>
      <c r="AD838" s="545"/>
      <c r="AE838" s="545"/>
      <c r="AF838" s="545"/>
      <c r="AG838" s="545"/>
      <c r="AH838" s="545"/>
      <c r="AI838" s="545"/>
      <c r="AJ838" s="545"/>
      <c r="AK838" s="545"/>
      <c r="AL838" s="545"/>
      <c r="AM838" s="545"/>
      <c r="AN838" s="545"/>
      <c r="AO838" s="545"/>
      <c r="AP838" s="545"/>
      <c r="AQ838" s="545"/>
      <c r="AR838" s="545"/>
      <c r="AS838" s="545"/>
      <c r="AT838" s="546"/>
      <c r="AU838" s="383" t="s">
        <v>936</v>
      </c>
      <c r="AV838" s="383"/>
      <c r="AW838" s="383"/>
      <c r="AX838" s="383"/>
      <c r="AY838" s="383"/>
      <c r="AZ838" s="383"/>
      <c r="BA838" s="383"/>
      <c r="BB838" s="383"/>
      <c r="BC838" s="383"/>
      <c r="BD838" s="383"/>
      <c r="BE838" s="383"/>
      <c r="BF838" s="383"/>
      <c r="BG838" s="383"/>
      <c r="BH838" s="383"/>
      <c r="BI838" s="383"/>
      <c r="BJ838" s="383"/>
      <c r="BK838" s="383"/>
      <c r="BL838" s="383"/>
      <c r="BM838" s="212"/>
      <c r="BN838" s="213"/>
      <c r="BO838" s="213"/>
      <c r="BP838" s="213"/>
      <c r="BQ838" s="213"/>
      <c r="BR838" s="213"/>
      <c r="BS838" s="213"/>
      <c r="BT838" s="213"/>
      <c r="BU838" s="213"/>
      <c r="BV838" s="212" t="s">
        <v>875</v>
      </c>
      <c r="BW838" s="213"/>
      <c r="BX838" s="213"/>
      <c r="BY838" s="213"/>
      <c r="BZ838" s="213"/>
      <c r="CA838" s="213"/>
      <c r="CB838" s="213"/>
      <c r="CC838" s="213"/>
      <c r="CD838" s="207"/>
      <c r="CE838" s="212"/>
      <c r="CF838" s="213"/>
      <c r="CG838" s="213"/>
      <c r="CH838" s="213"/>
      <c r="CI838" s="213"/>
      <c r="CJ838" s="213"/>
      <c r="CK838" s="213"/>
      <c r="CL838" s="213"/>
      <c r="CM838" s="214"/>
      <c r="CN838" s="8"/>
    </row>
    <row r="839" spans="4:92" ht="14.25" customHeight="1" x14ac:dyDescent="0.35">
      <c r="D839" s="541" t="s">
        <v>954</v>
      </c>
      <c r="E839" s="542"/>
      <c r="F839" s="542"/>
      <c r="G839" s="542"/>
      <c r="H839" s="542"/>
      <c r="I839" s="542"/>
      <c r="J839" s="542"/>
      <c r="K839" s="542"/>
      <c r="L839" s="542"/>
      <c r="M839" s="542"/>
      <c r="N839" s="542"/>
      <c r="O839" s="542"/>
      <c r="P839" s="542"/>
      <c r="Q839" s="542"/>
      <c r="R839" s="542"/>
      <c r="S839" s="542"/>
      <c r="T839" s="542"/>
      <c r="U839" s="542"/>
      <c r="V839" s="542"/>
      <c r="W839" s="542"/>
      <c r="X839" s="542"/>
      <c r="Y839" s="542"/>
      <c r="Z839" s="542"/>
      <c r="AA839" s="542"/>
      <c r="AB839" s="543"/>
      <c r="AC839" s="544">
        <v>1800</v>
      </c>
      <c r="AD839" s="545"/>
      <c r="AE839" s="545"/>
      <c r="AF839" s="545"/>
      <c r="AG839" s="545"/>
      <c r="AH839" s="545"/>
      <c r="AI839" s="545"/>
      <c r="AJ839" s="545"/>
      <c r="AK839" s="545"/>
      <c r="AL839" s="545"/>
      <c r="AM839" s="545"/>
      <c r="AN839" s="545"/>
      <c r="AO839" s="545"/>
      <c r="AP839" s="545"/>
      <c r="AQ839" s="545"/>
      <c r="AR839" s="545"/>
      <c r="AS839" s="545"/>
      <c r="AT839" s="546"/>
      <c r="AU839" s="383" t="s">
        <v>936</v>
      </c>
      <c r="AV839" s="383"/>
      <c r="AW839" s="383"/>
      <c r="AX839" s="383"/>
      <c r="AY839" s="383"/>
      <c r="AZ839" s="383"/>
      <c r="BA839" s="383"/>
      <c r="BB839" s="383"/>
      <c r="BC839" s="383"/>
      <c r="BD839" s="383"/>
      <c r="BE839" s="383"/>
      <c r="BF839" s="383"/>
      <c r="BG839" s="383"/>
      <c r="BH839" s="383"/>
      <c r="BI839" s="383"/>
      <c r="BJ839" s="383"/>
      <c r="BK839" s="383"/>
      <c r="BL839" s="383"/>
      <c r="BM839" s="212"/>
      <c r="BN839" s="213"/>
      <c r="BO839" s="213"/>
      <c r="BP839" s="213"/>
      <c r="BQ839" s="213"/>
      <c r="BR839" s="213"/>
      <c r="BS839" s="213"/>
      <c r="BT839" s="213"/>
      <c r="BU839" s="213"/>
      <c r="BV839" s="212"/>
      <c r="BW839" s="213"/>
      <c r="BX839" s="213"/>
      <c r="BY839" s="213"/>
      <c r="BZ839" s="213"/>
      <c r="CA839" s="213"/>
      <c r="CB839" s="213"/>
      <c r="CC839" s="213"/>
      <c r="CD839" s="207"/>
      <c r="CE839" s="212" t="s">
        <v>875</v>
      </c>
      <c r="CF839" s="213"/>
      <c r="CG839" s="213"/>
      <c r="CH839" s="213"/>
      <c r="CI839" s="213"/>
      <c r="CJ839" s="213"/>
      <c r="CK839" s="213"/>
      <c r="CL839" s="213"/>
      <c r="CM839" s="214"/>
      <c r="CN839" s="8"/>
    </row>
    <row r="840" spans="4:92" ht="14.25" customHeight="1" x14ac:dyDescent="0.35">
      <c r="D840" s="541" t="s">
        <v>955</v>
      </c>
      <c r="E840" s="542"/>
      <c r="F840" s="542"/>
      <c r="G840" s="542"/>
      <c r="H840" s="542"/>
      <c r="I840" s="542"/>
      <c r="J840" s="542"/>
      <c r="K840" s="542"/>
      <c r="L840" s="542"/>
      <c r="M840" s="542"/>
      <c r="N840" s="542"/>
      <c r="O840" s="542"/>
      <c r="P840" s="542"/>
      <c r="Q840" s="542"/>
      <c r="R840" s="542"/>
      <c r="S840" s="542"/>
      <c r="T840" s="542"/>
      <c r="U840" s="542"/>
      <c r="V840" s="542"/>
      <c r="W840" s="542"/>
      <c r="X840" s="542"/>
      <c r="Y840" s="542"/>
      <c r="Z840" s="542"/>
      <c r="AA840" s="542"/>
      <c r="AB840" s="543"/>
      <c r="AC840" s="544">
        <v>1650</v>
      </c>
      <c r="AD840" s="545"/>
      <c r="AE840" s="545"/>
      <c r="AF840" s="545"/>
      <c r="AG840" s="545"/>
      <c r="AH840" s="545"/>
      <c r="AI840" s="545"/>
      <c r="AJ840" s="545"/>
      <c r="AK840" s="545"/>
      <c r="AL840" s="545"/>
      <c r="AM840" s="545"/>
      <c r="AN840" s="545"/>
      <c r="AO840" s="545"/>
      <c r="AP840" s="545"/>
      <c r="AQ840" s="545"/>
      <c r="AR840" s="545"/>
      <c r="AS840" s="545"/>
      <c r="AT840" s="546"/>
      <c r="AU840" s="383" t="s">
        <v>936</v>
      </c>
      <c r="AV840" s="383"/>
      <c r="AW840" s="383"/>
      <c r="AX840" s="383"/>
      <c r="AY840" s="383"/>
      <c r="AZ840" s="383"/>
      <c r="BA840" s="383"/>
      <c r="BB840" s="383"/>
      <c r="BC840" s="383"/>
      <c r="BD840" s="383"/>
      <c r="BE840" s="383"/>
      <c r="BF840" s="383"/>
      <c r="BG840" s="383"/>
      <c r="BH840" s="383"/>
      <c r="BI840" s="383"/>
      <c r="BJ840" s="383"/>
      <c r="BK840" s="383"/>
      <c r="BL840" s="383"/>
      <c r="BM840" s="212"/>
      <c r="BN840" s="213"/>
      <c r="BO840" s="213"/>
      <c r="BP840" s="213"/>
      <c r="BQ840" s="213"/>
      <c r="BR840" s="213"/>
      <c r="BS840" s="213"/>
      <c r="BT840" s="213"/>
      <c r="BU840" s="213"/>
      <c r="BV840" s="212" t="s">
        <v>875</v>
      </c>
      <c r="BW840" s="213"/>
      <c r="BX840" s="213"/>
      <c r="BY840" s="213"/>
      <c r="BZ840" s="213"/>
      <c r="CA840" s="213"/>
      <c r="CB840" s="213"/>
      <c r="CC840" s="213"/>
      <c r="CD840" s="207"/>
      <c r="CE840" s="212"/>
      <c r="CF840" s="213"/>
      <c r="CG840" s="213"/>
      <c r="CH840" s="213"/>
      <c r="CI840" s="213"/>
      <c r="CJ840" s="213"/>
      <c r="CK840" s="213"/>
      <c r="CL840" s="213"/>
      <c r="CM840" s="214"/>
      <c r="CN840" s="8"/>
    </row>
    <row r="841" spans="4:92" ht="14.25" customHeight="1" x14ac:dyDescent="0.35">
      <c r="D841" s="541" t="s">
        <v>956</v>
      </c>
      <c r="E841" s="542"/>
      <c r="F841" s="542"/>
      <c r="G841" s="542"/>
      <c r="H841" s="542"/>
      <c r="I841" s="542"/>
      <c r="J841" s="542"/>
      <c r="K841" s="542"/>
      <c r="L841" s="542"/>
      <c r="M841" s="542"/>
      <c r="N841" s="542"/>
      <c r="O841" s="542"/>
      <c r="P841" s="542"/>
      <c r="Q841" s="542"/>
      <c r="R841" s="542"/>
      <c r="S841" s="542"/>
      <c r="T841" s="542"/>
      <c r="U841" s="542"/>
      <c r="V841" s="542"/>
      <c r="W841" s="542"/>
      <c r="X841" s="542"/>
      <c r="Y841" s="542"/>
      <c r="Z841" s="542"/>
      <c r="AA841" s="542"/>
      <c r="AB841" s="543"/>
      <c r="AC841" s="544">
        <v>1150</v>
      </c>
      <c r="AD841" s="545"/>
      <c r="AE841" s="545"/>
      <c r="AF841" s="545"/>
      <c r="AG841" s="545"/>
      <c r="AH841" s="545"/>
      <c r="AI841" s="545"/>
      <c r="AJ841" s="545"/>
      <c r="AK841" s="545"/>
      <c r="AL841" s="545"/>
      <c r="AM841" s="545"/>
      <c r="AN841" s="545"/>
      <c r="AO841" s="545"/>
      <c r="AP841" s="545"/>
      <c r="AQ841" s="545"/>
      <c r="AR841" s="545"/>
      <c r="AS841" s="545"/>
      <c r="AT841" s="546"/>
      <c r="AU841" s="383" t="s">
        <v>936</v>
      </c>
      <c r="AV841" s="383"/>
      <c r="AW841" s="383"/>
      <c r="AX841" s="383"/>
      <c r="AY841" s="383"/>
      <c r="AZ841" s="383"/>
      <c r="BA841" s="383"/>
      <c r="BB841" s="383"/>
      <c r="BC841" s="383"/>
      <c r="BD841" s="383"/>
      <c r="BE841" s="383"/>
      <c r="BF841" s="383"/>
      <c r="BG841" s="383"/>
      <c r="BH841" s="383"/>
      <c r="BI841" s="383"/>
      <c r="BJ841" s="383"/>
      <c r="BK841" s="383"/>
      <c r="BL841" s="383"/>
      <c r="BM841" s="212"/>
      <c r="BN841" s="213"/>
      <c r="BO841" s="213"/>
      <c r="BP841" s="213"/>
      <c r="BQ841" s="213"/>
      <c r="BR841" s="213"/>
      <c r="BS841" s="213"/>
      <c r="BT841" s="213"/>
      <c r="BU841" s="213"/>
      <c r="BV841" s="212" t="s">
        <v>875</v>
      </c>
      <c r="BW841" s="213"/>
      <c r="BX841" s="213"/>
      <c r="BY841" s="213"/>
      <c r="BZ841" s="213"/>
      <c r="CA841" s="213"/>
      <c r="CB841" s="213"/>
      <c r="CC841" s="213"/>
      <c r="CD841" s="207"/>
      <c r="CE841" s="212"/>
      <c r="CF841" s="213"/>
      <c r="CG841" s="213"/>
      <c r="CH841" s="213"/>
      <c r="CI841" s="213"/>
      <c r="CJ841" s="213"/>
      <c r="CK841" s="213"/>
      <c r="CL841" s="213"/>
      <c r="CM841" s="214"/>
      <c r="CN841" s="8"/>
    </row>
    <row r="842" spans="4:92" ht="14.25" customHeight="1" x14ac:dyDescent="0.35">
      <c r="D842" s="541" t="s">
        <v>957</v>
      </c>
      <c r="E842" s="542"/>
      <c r="F842" s="542"/>
      <c r="G842" s="542"/>
      <c r="H842" s="542"/>
      <c r="I842" s="542"/>
      <c r="J842" s="542"/>
      <c r="K842" s="542"/>
      <c r="L842" s="542"/>
      <c r="M842" s="542"/>
      <c r="N842" s="542"/>
      <c r="O842" s="542"/>
      <c r="P842" s="542"/>
      <c r="Q842" s="542"/>
      <c r="R842" s="542"/>
      <c r="S842" s="542"/>
      <c r="T842" s="542"/>
      <c r="U842" s="542"/>
      <c r="V842" s="542"/>
      <c r="W842" s="542"/>
      <c r="X842" s="542"/>
      <c r="Y842" s="542"/>
      <c r="Z842" s="542"/>
      <c r="AA842" s="542"/>
      <c r="AB842" s="543"/>
      <c r="AC842" s="544">
        <v>1500</v>
      </c>
      <c r="AD842" s="545"/>
      <c r="AE842" s="545"/>
      <c r="AF842" s="545"/>
      <c r="AG842" s="545"/>
      <c r="AH842" s="545"/>
      <c r="AI842" s="545"/>
      <c r="AJ842" s="545"/>
      <c r="AK842" s="545"/>
      <c r="AL842" s="545"/>
      <c r="AM842" s="545"/>
      <c r="AN842" s="545"/>
      <c r="AO842" s="545"/>
      <c r="AP842" s="545"/>
      <c r="AQ842" s="545"/>
      <c r="AR842" s="545"/>
      <c r="AS842" s="545"/>
      <c r="AT842" s="546"/>
      <c r="AU842" s="383" t="s">
        <v>936</v>
      </c>
      <c r="AV842" s="383"/>
      <c r="AW842" s="383"/>
      <c r="AX842" s="383"/>
      <c r="AY842" s="383"/>
      <c r="AZ842" s="383"/>
      <c r="BA842" s="383"/>
      <c r="BB842" s="383"/>
      <c r="BC842" s="383"/>
      <c r="BD842" s="383"/>
      <c r="BE842" s="383"/>
      <c r="BF842" s="383"/>
      <c r="BG842" s="383"/>
      <c r="BH842" s="383"/>
      <c r="BI842" s="383"/>
      <c r="BJ842" s="383"/>
      <c r="BK842" s="383"/>
      <c r="BL842" s="383"/>
      <c r="BM842" s="212" t="s">
        <v>875</v>
      </c>
      <c r="BN842" s="213"/>
      <c r="BO842" s="213"/>
      <c r="BP842" s="213"/>
      <c r="BQ842" s="213"/>
      <c r="BR842" s="213"/>
      <c r="BS842" s="213"/>
      <c r="BT842" s="213"/>
      <c r="BU842" s="213"/>
      <c r="BV842" s="212"/>
      <c r="BW842" s="213"/>
      <c r="BX842" s="213"/>
      <c r="BY842" s="213"/>
      <c r="BZ842" s="213"/>
      <c r="CA842" s="213"/>
      <c r="CB842" s="213"/>
      <c r="CC842" s="213"/>
      <c r="CD842" s="207"/>
      <c r="CE842" s="212"/>
      <c r="CF842" s="213"/>
      <c r="CG842" s="213"/>
      <c r="CH842" s="213"/>
      <c r="CI842" s="213"/>
      <c r="CJ842" s="213"/>
      <c r="CK842" s="213"/>
      <c r="CL842" s="213"/>
      <c r="CM842" s="214"/>
      <c r="CN842" s="8"/>
    </row>
    <row r="843" spans="4:92" ht="14.25" customHeight="1" x14ac:dyDescent="0.35">
      <c r="D843" s="541" t="s">
        <v>958</v>
      </c>
      <c r="E843" s="542"/>
      <c r="F843" s="542"/>
      <c r="G843" s="542"/>
      <c r="H843" s="542"/>
      <c r="I843" s="542"/>
      <c r="J843" s="542"/>
      <c r="K843" s="542"/>
      <c r="L843" s="542"/>
      <c r="M843" s="542"/>
      <c r="N843" s="542"/>
      <c r="O843" s="542"/>
      <c r="P843" s="542"/>
      <c r="Q843" s="542"/>
      <c r="R843" s="542"/>
      <c r="S843" s="542"/>
      <c r="T843" s="542"/>
      <c r="U843" s="542"/>
      <c r="V843" s="542"/>
      <c r="W843" s="542"/>
      <c r="X843" s="542"/>
      <c r="Y843" s="542"/>
      <c r="Z843" s="542"/>
      <c r="AA843" s="542"/>
      <c r="AB843" s="543"/>
      <c r="AC843" s="544">
        <v>1200</v>
      </c>
      <c r="AD843" s="545"/>
      <c r="AE843" s="545"/>
      <c r="AF843" s="545"/>
      <c r="AG843" s="545"/>
      <c r="AH843" s="545"/>
      <c r="AI843" s="545"/>
      <c r="AJ843" s="545"/>
      <c r="AK843" s="545"/>
      <c r="AL843" s="545"/>
      <c r="AM843" s="545"/>
      <c r="AN843" s="545"/>
      <c r="AO843" s="545"/>
      <c r="AP843" s="545"/>
      <c r="AQ843" s="545"/>
      <c r="AR843" s="545"/>
      <c r="AS843" s="545"/>
      <c r="AT843" s="546"/>
      <c r="AU843" s="383" t="s">
        <v>936</v>
      </c>
      <c r="AV843" s="383"/>
      <c r="AW843" s="383"/>
      <c r="AX843" s="383"/>
      <c r="AY843" s="383"/>
      <c r="AZ843" s="383"/>
      <c r="BA843" s="383"/>
      <c r="BB843" s="383"/>
      <c r="BC843" s="383"/>
      <c r="BD843" s="383"/>
      <c r="BE843" s="383"/>
      <c r="BF843" s="383"/>
      <c r="BG843" s="383"/>
      <c r="BH843" s="383"/>
      <c r="BI843" s="383"/>
      <c r="BJ843" s="383"/>
      <c r="BK843" s="383"/>
      <c r="BL843" s="383"/>
      <c r="BM843" s="212"/>
      <c r="BN843" s="213"/>
      <c r="BO843" s="213"/>
      <c r="BP843" s="213"/>
      <c r="BQ843" s="213"/>
      <c r="BR843" s="213"/>
      <c r="BS843" s="213"/>
      <c r="BT843" s="213"/>
      <c r="BU843" s="213"/>
      <c r="BV843" s="212" t="s">
        <v>875</v>
      </c>
      <c r="BW843" s="213"/>
      <c r="BX843" s="213"/>
      <c r="BY843" s="213"/>
      <c r="BZ843" s="213"/>
      <c r="CA843" s="213"/>
      <c r="CB843" s="213"/>
      <c r="CC843" s="213"/>
      <c r="CD843" s="207"/>
      <c r="CE843" s="212"/>
      <c r="CF843" s="213"/>
      <c r="CG843" s="213"/>
      <c r="CH843" s="213"/>
      <c r="CI843" s="213"/>
      <c r="CJ843" s="213"/>
      <c r="CK843" s="213"/>
      <c r="CL843" s="213"/>
      <c r="CM843" s="214"/>
      <c r="CN843" s="8"/>
    </row>
    <row r="844" spans="4:92" ht="14.25" customHeight="1" x14ac:dyDescent="0.35">
      <c r="D844" s="541" t="s">
        <v>959</v>
      </c>
      <c r="E844" s="542"/>
      <c r="F844" s="542"/>
      <c r="G844" s="542"/>
      <c r="H844" s="542"/>
      <c r="I844" s="542"/>
      <c r="J844" s="542"/>
      <c r="K844" s="542"/>
      <c r="L844" s="542"/>
      <c r="M844" s="542"/>
      <c r="N844" s="542"/>
      <c r="O844" s="542"/>
      <c r="P844" s="542"/>
      <c r="Q844" s="542"/>
      <c r="R844" s="542"/>
      <c r="S844" s="542"/>
      <c r="T844" s="542"/>
      <c r="U844" s="542"/>
      <c r="V844" s="542"/>
      <c r="W844" s="542"/>
      <c r="X844" s="542"/>
      <c r="Y844" s="542"/>
      <c r="Z844" s="542"/>
      <c r="AA844" s="542"/>
      <c r="AB844" s="543"/>
      <c r="AC844" s="544">
        <v>870</v>
      </c>
      <c r="AD844" s="545"/>
      <c r="AE844" s="545"/>
      <c r="AF844" s="545"/>
      <c r="AG844" s="545"/>
      <c r="AH844" s="545"/>
      <c r="AI844" s="545"/>
      <c r="AJ844" s="545"/>
      <c r="AK844" s="545"/>
      <c r="AL844" s="545"/>
      <c r="AM844" s="545"/>
      <c r="AN844" s="545"/>
      <c r="AO844" s="545"/>
      <c r="AP844" s="545"/>
      <c r="AQ844" s="545"/>
      <c r="AR844" s="545"/>
      <c r="AS844" s="545"/>
      <c r="AT844" s="546"/>
      <c r="AU844" s="383" t="s">
        <v>936</v>
      </c>
      <c r="AV844" s="383"/>
      <c r="AW844" s="383"/>
      <c r="AX844" s="383"/>
      <c r="AY844" s="383"/>
      <c r="AZ844" s="383"/>
      <c r="BA844" s="383"/>
      <c r="BB844" s="383"/>
      <c r="BC844" s="383"/>
      <c r="BD844" s="383"/>
      <c r="BE844" s="383"/>
      <c r="BF844" s="383"/>
      <c r="BG844" s="383"/>
      <c r="BH844" s="383"/>
      <c r="BI844" s="383"/>
      <c r="BJ844" s="383"/>
      <c r="BK844" s="383"/>
      <c r="BL844" s="383"/>
      <c r="BM844" s="212"/>
      <c r="BN844" s="213"/>
      <c r="BO844" s="213"/>
      <c r="BP844" s="213"/>
      <c r="BQ844" s="213"/>
      <c r="BR844" s="213"/>
      <c r="BS844" s="213"/>
      <c r="BT844" s="213"/>
      <c r="BU844" s="213"/>
      <c r="BV844" s="212" t="s">
        <v>875</v>
      </c>
      <c r="BW844" s="213"/>
      <c r="BX844" s="213"/>
      <c r="BY844" s="213"/>
      <c r="BZ844" s="213"/>
      <c r="CA844" s="213"/>
      <c r="CB844" s="213"/>
      <c r="CC844" s="213"/>
      <c r="CD844" s="207"/>
      <c r="CE844" s="212"/>
      <c r="CF844" s="213"/>
      <c r="CG844" s="213"/>
      <c r="CH844" s="213"/>
      <c r="CI844" s="213"/>
      <c r="CJ844" s="213"/>
      <c r="CK844" s="213"/>
      <c r="CL844" s="213"/>
      <c r="CM844" s="214"/>
      <c r="CN844" s="8"/>
    </row>
    <row r="845" spans="4:92" ht="14.25" customHeight="1" x14ac:dyDescent="0.35">
      <c r="D845" s="541" t="s">
        <v>960</v>
      </c>
      <c r="E845" s="542"/>
      <c r="F845" s="542"/>
      <c r="G845" s="542"/>
      <c r="H845" s="542"/>
      <c r="I845" s="542"/>
      <c r="J845" s="542"/>
      <c r="K845" s="542"/>
      <c r="L845" s="542"/>
      <c r="M845" s="542"/>
      <c r="N845" s="542"/>
      <c r="O845" s="542"/>
      <c r="P845" s="542"/>
      <c r="Q845" s="542"/>
      <c r="R845" s="542"/>
      <c r="S845" s="542"/>
      <c r="T845" s="542"/>
      <c r="U845" s="542"/>
      <c r="V845" s="542"/>
      <c r="W845" s="542"/>
      <c r="X845" s="542"/>
      <c r="Y845" s="542"/>
      <c r="Z845" s="542"/>
      <c r="AA845" s="542"/>
      <c r="AB845" s="543"/>
      <c r="AC845" s="544">
        <v>960</v>
      </c>
      <c r="AD845" s="545"/>
      <c r="AE845" s="545"/>
      <c r="AF845" s="545"/>
      <c r="AG845" s="545"/>
      <c r="AH845" s="545"/>
      <c r="AI845" s="545"/>
      <c r="AJ845" s="545"/>
      <c r="AK845" s="545"/>
      <c r="AL845" s="545"/>
      <c r="AM845" s="545"/>
      <c r="AN845" s="545"/>
      <c r="AO845" s="545"/>
      <c r="AP845" s="545"/>
      <c r="AQ845" s="545"/>
      <c r="AR845" s="545"/>
      <c r="AS845" s="545"/>
      <c r="AT845" s="546"/>
      <c r="AU845" s="383" t="s">
        <v>936</v>
      </c>
      <c r="AV845" s="383"/>
      <c r="AW845" s="383"/>
      <c r="AX845" s="383"/>
      <c r="AY845" s="383"/>
      <c r="AZ845" s="383"/>
      <c r="BA845" s="383"/>
      <c r="BB845" s="383"/>
      <c r="BC845" s="383"/>
      <c r="BD845" s="383"/>
      <c r="BE845" s="383"/>
      <c r="BF845" s="383"/>
      <c r="BG845" s="383"/>
      <c r="BH845" s="383"/>
      <c r="BI845" s="383"/>
      <c r="BJ845" s="383"/>
      <c r="BK845" s="383"/>
      <c r="BL845" s="383"/>
      <c r="BM845" s="212"/>
      <c r="BN845" s="213"/>
      <c r="BO845" s="213"/>
      <c r="BP845" s="213"/>
      <c r="BQ845" s="213"/>
      <c r="BR845" s="213"/>
      <c r="BS845" s="213"/>
      <c r="BT845" s="213"/>
      <c r="BU845" s="213"/>
      <c r="BV845" s="212" t="s">
        <v>875</v>
      </c>
      <c r="BW845" s="213"/>
      <c r="BX845" s="213"/>
      <c r="BY845" s="213"/>
      <c r="BZ845" s="213"/>
      <c r="CA845" s="213"/>
      <c r="CB845" s="213"/>
      <c r="CC845" s="213"/>
      <c r="CD845" s="207"/>
      <c r="CE845" s="212"/>
      <c r="CF845" s="213"/>
      <c r="CG845" s="213"/>
      <c r="CH845" s="213"/>
      <c r="CI845" s="213"/>
      <c r="CJ845" s="213"/>
      <c r="CK845" s="213"/>
      <c r="CL845" s="213"/>
      <c r="CM845" s="214"/>
      <c r="CN845" s="8"/>
    </row>
    <row r="846" spans="4:92" ht="14.25" customHeight="1" x14ac:dyDescent="0.35">
      <c r="D846" s="541" t="s">
        <v>961</v>
      </c>
      <c r="E846" s="542"/>
      <c r="F846" s="542"/>
      <c r="G846" s="542"/>
      <c r="H846" s="542"/>
      <c r="I846" s="542"/>
      <c r="J846" s="542"/>
      <c r="K846" s="542"/>
      <c r="L846" s="542"/>
      <c r="M846" s="542"/>
      <c r="N846" s="542"/>
      <c r="O846" s="542"/>
      <c r="P846" s="542"/>
      <c r="Q846" s="542"/>
      <c r="R846" s="542"/>
      <c r="S846" s="542"/>
      <c r="T846" s="542"/>
      <c r="U846" s="542"/>
      <c r="V846" s="542"/>
      <c r="W846" s="542"/>
      <c r="X846" s="542"/>
      <c r="Y846" s="542"/>
      <c r="Z846" s="542"/>
      <c r="AA846" s="542"/>
      <c r="AB846" s="543"/>
      <c r="AC846" s="544">
        <v>1000</v>
      </c>
      <c r="AD846" s="545"/>
      <c r="AE846" s="545"/>
      <c r="AF846" s="545"/>
      <c r="AG846" s="545"/>
      <c r="AH846" s="545"/>
      <c r="AI846" s="545"/>
      <c r="AJ846" s="545"/>
      <c r="AK846" s="545"/>
      <c r="AL846" s="545"/>
      <c r="AM846" s="545"/>
      <c r="AN846" s="545"/>
      <c r="AO846" s="545"/>
      <c r="AP846" s="545"/>
      <c r="AQ846" s="545"/>
      <c r="AR846" s="545"/>
      <c r="AS846" s="545"/>
      <c r="AT846" s="546"/>
      <c r="AU846" s="383" t="s">
        <v>936</v>
      </c>
      <c r="AV846" s="383"/>
      <c r="AW846" s="383"/>
      <c r="AX846" s="383"/>
      <c r="AY846" s="383"/>
      <c r="AZ846" s="383"/>
      <c r="BA846" s="383"/>
      <c r="BB846" s="383"/>
      <c r="BC846" s="383"/>
      <c r="BD846" s="383"/>
      <c r="BE846" s="383"/>
      <c r="BF846" s="383"/>
      <c r="BG846" s="383"/>
      <c r="BH846" s="383"/>
      <c r="BI846" s="383"/>
      <c r="BJ846" s="383"/>
      <c r="BK846" s="383"/>
      <c r="BL846" s="383"/>
      <c r="BM846" s="212"/>
      <c r="BN846" s="213"/>
      <c r="BO846" s="213"/>
      <c r="BP846" s="213"/>
      <c r="BQ846" s="213"/>
      <c r="BR846" s="213"/>
      <c r="BS846" s="213"/>
      <c r="BT846" s="213"/>
      <c r="BU846" s="213"/>
      <c r="BV846" s="212" t="s">
        <v>875</v>
      </c>
      <c r="BW846" s="213"/>
      <c r="BX846" s="213"/>
      <c r="BY846" s="213"/>
      <c r="BZ846" s="213"/>
      <c r="CA846" s="213"/>
      <c r="CB846" s="213"/>
      <c r="CC846" s="213"/>
      <c r="CD846" s="207"/>
      <c r="CE846" s="212"/>
      <c r="CF846" s="213"/>
      <c r="CG846" s="213"/>
      <c r="CH846" s="213"/>
      <c r="CI846" s="213"/>
      <c r="CJ846" s="213"/>
      <c r="CK846" s="213"/>
      <c r="CL846" s="213"/>
      <c r="CM846" s="214"/>
      <c r="CN846" s="8"/>
    </row>
    <row r="847" spans="4:92" ht="14.25" customHeight="1" x14ac:dyDescent="0.35">
      <c r="D847" s="541" t="s">
        <v>962</v>
      </c>
      <c r="E847" s="542"/>
      <c r="F847" s="542"/>
      <c r="G847" s="542"/>
      <c r="H847" s="542"/>
      <c r="I847" s="542"/>
      <c r="J847" s="542"/>
      <c r="K847" s="542"/>
      <c r="L847" s="542"/>
      <c r="M847" s="542"/>
      <c r="N847" s="542"/>
      <c r="O847" s="542"/>
      <c r="P847" s="542"/>
      <c r="Q847" s="542"/>
      <c r="R847" s="542"/>
      <c r="S847" s="542"/>
      <c r="T847" s="542"/>
      <c r="U847" s="542"/>
      <c r="V847" s="542"/>
      <c r="W847" s="542"/>
      <c r="X847" s="542"/>
      <c r="Y847" s="542"/>
      <c r="Z847" s="542"/>
      <c r="AA847" s="542"/>
      <c r="AB847" s="543"/>
      <c r="AC847" s="544">
        <v>280</v>
      </c>
      <c r="AD847" s="545"/>
      <c r="AE847" s="545"/>
      <c r="AF847" s="545"/>
      <c r="AG847" s="545"/>
      <c r="AH847" s="545"/>
      <c r="AI847" s="545"/>
      <c r="AJ847" s="545"/>
      <c r="AK847" s="545"/>
      <c r="AL847" s="545"/>
      <c r="AM847" s="545"/>
      <c r="AN847" s="545"/>
      <c r="AO847" s="545"/>
      <c r="AP847" s="545"/>
      <c r="AQ847" s="545"/>
      <c r="AR847" s="545"/>
      <c r="AS847" s="545"/>
      <c r="AT847" s="546"/>
      <c r="AU847" s="383" t="s">
        <v>936</v>
      </c>
      <c r="AV847" s="383"/>
      <c r="AW847" s="383"/>
      <c r="AX847" s="383"/>
      <c r="AY847" s="383"/>
      <c r="AZ847" s="383"/>
      <c r="BA847" s="383"/>
      <c r="BB847" s="383"/>
      <c r="BC847" s="383"/>
      <c r="BD847" s="383"/>
      <c r="BE847" s="383"/>
      <c r="BF847" s="383"/>
      <c r="BG847" s="383"/>
      <c r="BH847" s="383"/>
      <c r="BI847" s="383"/>
      <c r="BJ847" s="383"/>
      <c r="BK847" s="383"/>
      <c r="BL847" s="383"/>
      <c r="BM847" s="212"/>
      <c r="BN847" s="213"/>
      <c r="BO847" s="213"/>
      <c r="BP847" s="213"/>
      <c r="BQ847" s="213"/>
      <c r="BR847" s="213"/>
      <c r="BS847" s="213"/>
      <c r="BT847" s="213"/>
      <c r="BU847" s="213"/>
      <c r="BV847" s="212" t="s">
        <v>875</v>
      </c>
      <c r="BW847" s="213"/>
      <c r="BX847" s="213"/>
      <c r="BY847" s="213"/>
      <c r="BZ847" s="213"/>
      <c r="CA847" s="213"/>
      <c r="CB847" s="213"/>
      <c r="CC847" s="213"/>
      <c r="CD847" s="207"/>
      <c r="CE847" s="212"/>
      <c r="CF847" s="213"/>
      <c r="CG847" s="213"/>
      <c r="CH847" s="213"/>
      <c r="CI847" s="213"/>
      <c r="CJ847" s="213"/>
      <c r="CK847" s="213"/>
      <c r="CL847" s="213"/>
      <c r="CM847" s="214"/>
      <c r="CN847" s="8"/>
    </row>
    <row r="848" spans="4:92" ht="14.25" customHeight="1" x14ac:dyDescent="0.35">
      <c r="D848" s="541" t="s">
        <v>963</v>
      </c>
      <c r="E848" s="542"/>
      <c r="F848" s="542"/>
      <c r="G848" s="542"/>
      <c r="H848" s="542"/>
      <c r="I848" s="542"/>
      <c r="J848" s="542"/>
      <c r="K848" s="542"/>
      <c r="L848" s="542"/>
      <c r="M848" s="542"/>
      <c r="N848" s="542"/>
      <c r="O848" s="542"/>
      <c r="P848" s="542"/>
      <c r="Q848" s="542"/>
      <c r="R848" s="542"/>
      <c r="S848" s="542"/>
      <c r="T848" s="542"/>
      <c r="U848" s="542"/>
      <c r="V848" s="542"/>
      <c r="W848" s="542"/>
      <c r="X848" s="542"/>
      <c r="Y848" s="542"/>
      <c r="Z848" s="542"/>
      <c r="AA848" s="542"/>
      <c r="AB848" s="543"/>
      <c r="AC848" s="544">
        <v>1000</v>
      </c>
      <c r="AD848" s="545"/>
      <c r="AE848" s="545"/>
      <c r="AF848" s="545"/>
      <c r="AG848" s="545"/>
      <c r="AH848" s="545"/>
      <c r="AI848" s="545"/>
      <c r="AJ848" s="545"/>
      <c r="AK848" s="545"/>
      <c r="AL848" s="545"/>
      <c r="AM848" s="545"/>
      <c r="AN848" s="545"/>
      <c r="AO848" s="545"/>
      <c r="AP848" s="545"/>
      <c r="AQ848" s="545"/>
      <c r="AR848" s="545"/>
      <c r="AS848" s="545"/>
      <c r="AT848" s="546"/>
      <c r="AU848" s="383" t="s">
        <v>936</v>
      </c>
      <c r="AV848" s="383"/>
      <c r="AW848" s="383"/>
      <c r="AX848" s="383"/>
      <c r="AY848" s="383"/>
      <c r="AZ848" s="383"/>
      <c r="BA848" s="383"/>
      <c r="BB848" s="383"/>
      <c r="BC848" s="383"/>
      <c r="BD848" s="383"/>
      <c r="BE848" s="383"/>
      <c r="BF848" s="383"/>
      <c r="BG848" s="383"/>
      <c r="BH848" s="383"/>
      <c r="BI848" s="383"/>
      <c r="BJ848" s="383"/>
      <c r="BK848" s="383"/>
      <c r="BL848" s="383"/>
      <c r="BM848" s="212" t="s">
        <v>875</v>
      </c>
      <c r="BN848" s="213"/>
      <c r="BO848" s="213"/>
      <c r="BP848" s="213"/>
      <c r="BQ848" s="213"/>
      <c r="BR848" s="213"/>
      <c r="BS848" s="213"/>
      <c r="BT848" s="213"/>
      <c r="BU848" s="213"/>
      <c r="BV848" s="212"/>
      <c r="BW848" s="213"/>
      <c r="BX848" s="213"/>
      <c r="BY848" s="213"/>
      <c r="BZ848" s="213"/>
      <c r="CA848" s="213"/>
      <c r="CB848" s="213"/>
      <c r="CC848" s="213"/>
      <c r="CD848" s="207"/>
      <c r="CE848" s="212"/>
      <c r="CF848" s="213"/>
      <c r="CG848" s="213"/>
      <c r="CH848" s="213"/>
      <c r="CI848" s="213"/>
      <c r="CJ848" s="213"/>
      <c r="CK848" s="213"/>
      <c r="CL848" s="213"/>
      <c r="CM848" s="214"/>
      <c r="CN848" s="8"/>
    </row>
    <row r="849" spans="4:92" ht="14.25" customHeight="1" x14ac:dyDescent="0.35">
      <c r="D849" s="541" t="s">
        <v>964</v>
      </c>
      <c r="E849" s="542"/>
      <c r="F849" s="542"/>
      <c r="G849" s="542"/>
      <c r="H849" s="542"/>
      <c r="I849" s="542"/>
      <c r="J849" s="542"/>
      <c r="K849" s="542"/>
      <c r="L849" s="542"/>
      <c r="M849" s="542"/>
      <c r="N849" s="542"/>
      <c r="O849" s="542"/>
      <c r="P849" s="542"/>
      <c r="Q849" s="542"/>
      <c r="R849" s="542"/>
      <c r="S849" s="542"/>
      <c r="T849" s="542"/>
      <c r="U849" s="542"/>
      <c r="V849" s="542"/>
      <c r="W849" s="542"/>
      <c r="X849" s="542"/>
      <c r="Y849" s="542"/>
      <c r="Z849" s="542"/>
      <c r="AA849" s="542"/>
      <c r="AB849" s="543"/>
      <c r="AC849" s="544">
        <v>950</v>
      </c>
      <c r="AD849" s="545"/>
      <c r="AE849" s="545"/>
      <c r="AF849" s="545"/>
      <c r="AG849" s="545"/>
      <c r="AH849" s="545"/>
      <c r="AI849" s="545"/>
      <c r="AJ849" s="545"/>
      <c r="AK849" s="545"/>
      <c r="AL849" s="545"/>
      <c r="AM849" s="545"/>
      <c r="AN849" s="545"/>
      <c r="AO849" s="545"/>
      <c r="AP849" s="545"/>
      <c r="AQ849" s="545"/>
      <c r="AR849" s="545"/>
      <c r="AS849" s="545"/>
      <c r="AT849" s="546"/>
      <c r="AU849" s="383" t="s">
        <v>936</v>
      </c>
      <c r="AV849" s="383"/>
      <c r="AW849" s="383"/>
      <c r="AX849" s="383"/>
      <c r="AY849" s="383"/>
      <c r="AZ849" s="383"/>
      <c r="BA849" s="383"/>
      <c r="BB849" s="383"/>
      <c r="BC849" s="383"/>
      <c r="BD849" s="383"/>
      <c r="BE849" s="383"/>
      <c r="BF849" s="383"/>
      <c r="BG849" s="383"/>
      <c r="BH849" s="383"/>
      <c r="BI849" s="383"/>
      <c r="BJ849" s="383"/>
      <c r="BK849" s="383"/>
      <c r="BL849" s="383"/>
      <c r="BM849" s="212" t="s">
        <v>875</v>
      </c>
      <c r="BN849" s="213"/>
      <c r="BO849" s="213"/>
      <c r="BP849" s="213"/>
      <c r="BQ849" s="213"/>
      <c r="BR849" s="213"/>
      <c r="BS849" s="213"/>
      <c r="BT849" s="213"/>
      <c r="BU849" s="213"/>
      <c r="BV849" s="212"/>
      <c r="BW849" s="213"/>
      <c r="BX849" s="213"/>
      <c r="BY849" s="213"/>
      <c r="BZ849" s="213"/>
      <c r="CA849" s="213"/>
      <c r="CB849" s="213"/>
      <c r="CC849" s="213"/>
      <c r="CD849" s="207"/>
      <c r="CE849" s="212"/>
      <c r="CF849" s="213"/>
      <c r="CG849" s="213"/>
      <c r="CH849" s="213"/>
      <c r="CI849" s="213"/>
      <c r="CJ849" s="213"/>
      <c r="CK849" s="213"/>
      <c r="CL849" s="213"/>
      <c r="CM849" s="214"/>
      <c r="CN849" s="8"/>
    </row>
    <row r="850" spans="4:92" ht="14.25" customHeight="1" x14ac:dyDescent="0.35">
      <c r="D850" s="541" t="s">
        <v>965</v>
      </c>
      <c r="E850" s="542"/>
      <c r="F850" s="542"/>
      <c r="G850" s="542"/>
      <c r="H850" s="542"/>
      <c r="I850" s="542"/>
      <c r="J850" s="542"/>
      <c r="K850" s="542"/>
      <c r="L850" s="542"/>
      <c r="M850" s="542"/>
      <c r="N850" s="542"/>
      <c r="O850" s="542"/>
      <c r="P850" s="542"/>
      <c r="Q850" s="542"/>
      <c r="R850" s="542"/>
      <c r="S850" s="542"/>
      <c r="T850" s="542"/>
      <c r="U850" s="542"/>
      <c r="V850" s="542"/>
      <c r="W850" s="542"/>
      <c r="X850" s="542"/>
      <c r="Y850" s="542"/>
      <c r="Z850" s="542"/>
      <c r="AA850" s="542"/>
      <c r="AB850" s="543"/>
      <c r="AC850" s="544">
        <v>500</v>
      </c>
      <c r="AD850" s="545"/>
      <c r="AE850" s="545"/>
      <c r="AF850" s="545"/>
      <c r="AG850" s="545"/>
      <c r="AH850" s="545"/>
      <c r="AI850" s="545"/>
      <c r="AJ850" s="545"/>
      <c r="AK850" s="545"/>
      <c r="AL850" s="545"/>
      <c r="AM850" s="545"/>
      <c r="AN850" s="545"/>
      <c r="AO850" s="545"/>
      <c r="AP850" s="545"/>
      <c r="AQ850" s="545"/>
      <c r="AR850" s="545"/>
      <c r="AS850" s="545"/>
      <c r="AT850" s="546"/>
      <c r="AU850" s="383" t="s">
        <v>936</v>
      </c>
      <c r="AV850" s="383"/>
      <c r="AW850" s="383"/>
      <c r="AX850" s="383"/>
      <c r="AY850" s="383"/>
      <c r="AZ850" s="383"/>
      <c r="BA850" s="383"/>
      <c r="BB850" s="383"/>
      <c r="BC850" s="383"/>
      <c r="BD850" s="383"/>
      <c r="BE850" s="383"/>
      <c r="BF850" s="383"/>
      <c r="BG850" s="383"/>
      <c r="BH850" s="383"/>
      <c r="BI850" s="383"/>
      <c r="BJ850" s="383"/>
      <c r="BK850" s="383"/>
      <c r="BL850" s="383"/>
      <c r="BM850" s="212" t="s">
        <v>875</v>
      </c>
      <c r="BN850" s="213"/>
      <c r="BO850" s="213"/>
      <c r="BP850" s="213"/>
      <c r="BQ850" s="213"/>
      <c r="BR850" s="213"/>
      <c r="BS850" s="213"/>
      <c r="BT850" s="213"/>
      <c r="BU850" s="213"/>
      <c r="BV850" s="212"/>
      <c r="BW850" s="213"/>
      <c r="BX850" s="213"/>
      <c r="BY850" s="213"/>
      <c r="BZ850" s="213"/>
      <c r="CA850" s="213"/>
      <c r="CB850" s="213"/>
      <c r="CC850" s="213"/>
      <c r="CD850" s="207"/>
      <c r="CE850" s="212"/>
      <c r="CF850" s="213"/>
      <c r="CG850" s="213"/>
      <c r="CH850" s="213"/>
      <c r="CI850" s="213"/>
      <c r="CJ850" s="213"/>
      <c r="CK850" s="213"/>
      <c r="CL850" s="213"/>
      <c r="CM850" s="214"/>
      <c r="CN850" s="8"/>
    </row>
    <row r="851" spans="4:92" ht="14.25" customHeight="1" x14ac:dyDescent="0.35">
      <c r="D851" s="541" t="s">
        <v>966</v>
      </c>
      <c r="E851" s="542"/>
      <c r="F851" s="542"/>
      <c r="G851" s="542"/>
      <c r="H851" s="542"/>
      <c r="I851" s="542"/>
      <c r="J851" s="542"/>
      <c r="K851" s="542"/>
      <c r="L851" s="542"/>
      <c r="M851" s="542"/>
      <c r="N851" s="542"/>
      <c r="O851" s="542"/>
      <c r="P851" s="542"/>
      <c r="Q851" s="542"/>
      <c r="R851" s="542"/>
      <c r="S851" s="542"/>
      <c r="T851" s="542"/>
      <c r="U851" s="542"/>
      <c r="V851" s="542"/>
      <c r="W851" s="542"/>
      <c r="X851" s="542"/>
      <c r="Y851" s="542"/>
      <c r="Z851" s="542"/>
      <c r="AA851" s="542"/>
      <c r="AB851" s="543"/>
      <c r="AC851" s="544">
        <v>500</v>
      </c>
      <c r="AD851" s="545"/>
      <c r="AE851" s="545"/>
      <c r="AF851" s="545"/>
      <c r="AG851" s="545"/>
      <c r="AH851" s="545"/>
      <c r="AI851" s="545"/>
      <c r="AJ851" s="545"/>
      <c r="AK851" s="545"/>
      <c r="AL851" s="545"/>
      <c r="AM851" s="545"/>
      <c r="AN851" s="545"/>
      <c r="AO851" s="545"/>
      <c r="AP851" s="545"/>
      <c r="AQ851" s="545"/>
      <c r="AR851" s="545"/>
      <c r="AS851" s="545"/>
      <c r="AT851" s="546"/>
      <c r="AU851" s="383" t="s">
        <v>936</v>
      </c>
      <c r="AV851" s="383"/>
      <c r="AW851" s="383"/>
      <c r="AX851" s="383"/>
      <c r="AY851" s="383"/>
      <c r="AZ851" s="383"/>
      <c r="BA851" s="383"/>
      <c r="BB851" s="383"/>
      <c r="BC851" s="383"/>
      <c r="BD851" s="383"/>
      <c r="BE851" s="383"/>
      <c r="BF851" s="383"/>
      <c r="BG851" s="383"/>
      <c r="BH851" s="383"/>
      <c r="BI851" s="383"/>
      <c r="BJ851" s="383"/>
      <c r="BK851" s="383"/>
      <c r="BL851" s="383"/>
      <c r="BM851" s="212"/>
      <c r="BN851" s="213"/>
      <c r="BO851" s="213"/>
      <c r="BP851" s="213"/>
      <c r="BQ851" s="213"/>
      <c r="BR851" s="213"/>
      <c r="BS851" s="213"/>
      <c r="BT851" s="213"/>
      <c r="BU851" s="213"/>
      <c r="BV851" s="212" t="s">
        <v>875</v>
      </c>
      <c r="BW851" s="213"/>
      <c r="BX851" s="213"/>
      <c r="BY851" s="213"/>
      <c r="BZ851" s="213"/>
      <c r="CA851" s="213"/>
      <c r="CB851" s="213"/>
      <c r="CC851" s="213"/>
      <c r="CD851" s="207"/>
      <c r="CE851" s="212"/>
      <c r="CF851" s="213"/>
      <c r="CG851" s="213"/>
      <c r="CH851" s="213"/>
      <c r="CI851" s="213"/>
      <c r="CJ851" s="213"/>
      <c r="CK851" s="213"/>
      <c r="CL851" s="213"/>
      <c r="CM851" s="214"/>
      <c r="CN851" s="8"/>
    </row>
    <row r="852" spans="4:92" ht="14.25" customHeight="1" x14ac:dyDescent="0.35">
      <c r="D852" s="633"/>
      <c r="E852" s="634"/>
      <c r="F852" s="634"/>
      <c r="G852" s="634"/>
      <c r="H852" s="634"/>
      <c r="I852" s="634"/>
      <c r="J852" s="634"/>
      <c r="K852" s="634"/>
      <c r="L852" s="634"/>
      <c r="M852" s="634"/>
      <c r="N852" s="634"/>
      <c r="O852" s="634"/>
      <c r="P852" s="634"/>
      <c r="Q852" s="634"/>
      <c r="R852" s="634"/>
      <c r="S852" s="634"/>
      <c r="T852" s="634"/>
      <c r="U852" s="634"/>
      <c r="V852" s="634"/>
      <c r="W852" s="634"/>
      <c r="X852" s="634"/>
      <c r="Y852" s="634"/>
      <c r="Z852" s="634"/>
      <c r="AA852" s="634"/>
      <c r="AB852" s="635"/>
      <c r="AC852" s="212"/>
      <c r="AD852" s="213"/>
      <c r="AE852" s="213"/>
      <c r="AF852" s="213"/>
      <c r="AG852" s="213"/>
      <c r="AH852" s="213"/>
      <c r="AI852" s="213"/>
      <c r="AJ852" s="213"/>
      <c r="AK852" s="213"/>
      <c r="AL852" s="213"/>
      <c r="AM852" s="213"/>
      <c r="AN852" s="213"/>
      <c r="AO852" s="213"/>
      <c r="AP852" s="213"/>
      <c r="AQ852" s="213"/>
      <c r="AR852" s="213"/>
      <c r="AS852" s="213"/>
      <c r="AT852" s="214"/>
      <c r="AU852" s="383"/>
      <c r="AV852" s="383"/>
      <c r="AW852" s="383"/>
      <c r="AX852" s="383"/>
      <c r="AY852" s="383"/>
      <c r="AZ852" s="383"/>
      <c r="BA852" s="383"/>
      <c r="BB852" s="383"/>
      <c r="BC852" s="383"/>
      <c r="BD852" s="383"/>
      <c r="BE852" s="383"/>
      <c r="BF852" s="383"/>
      <c r="BG852" s="383"/>
      <c r="BH852" s="383"/>
      <c r="BI852" s="383"/>
      <c r="BJ852" s="383"/>
      <c r="BK852" s="383"/>
      <c r="BL852" s="383"/>
      <c r="BM852" s="208"/>
      <c r="BN852" s="208"/>
      <c r="BO852" s="208"/>
      <c r="BP852" s="208"/>
      <c r="BQ852" s="208"/>
      <c r="BR852" s="208"/>
      <c r="BS852" s="208"/>
      <c r="BT852" s="208"/>
      <c r="BU852" s="208"/>
      <c r="BV852" s="208"/>
      <c r="BW852" s="208"/>
      <c r="BX852" s="208"/>
      <c r="BY852" s="208"/>
      <c r="BZ852" s="208"/>
      <c r="CA852" s="208"/>
      <c r="CB852" s="208"/>
      <c r="CC852" s="208"/>
      <c r="CD852" s="208"/>
      <c r="CE852" s="208"/>
      <c r="CF852" s="208"/>
      <c r="CG852" s="208"/>
      <c r="CH852" s="208"/>
      <c r="CI852" s="208"/>
      <c r="CJ852" s="208"/>
      <c r="CK852" s="208"/>
      <c r="CL852" s="208"/>
      <c r="CM852" s="208"/>
      <c r="CN852" s="8"/>
    </row>
    <row r="853" spans="4:92" ht="14.25" customHeight="1" x14ac:dyDescent="0.35">
      <c r="D853" s="633"/>
      <c r="E853" s="634"/>
      <c r="F853" s="634"/>
      <c r="G853" s="634"/>
      <c r="H853" s="634"/>
      <c r="I853" s="634"/>
      <c r="J853" s="634"/>
      <c r="K853" s="634"/>
      <c r="L853" s="634"/>
      <c r="M853" s="634"/>
      <c r="N853" s="634"/>
      <c r="O853" s="634"/>
      <c r="P853" s="634"/>
      <c r="Q853" s="634"/>
      <c r="R853" s="634"/>
      <c r="S853" s="634"/>
      <c r="T853" s="634"/>
      <c r="U853" s="634"/>
      <c r="V853" s="634"/>
      <c r="W853" s="634"/>
      <c r="X853" s="634"/>
      <c r="Y853" s="634"/>
      <c r="Z853" s="634"/>
      <c r="AA853" s="634"/>
      <c r="AB853" s="635"/>
      <c r="AC853" s="212"/>
      <c r="AD853" s="213"/>
      <c r="AE853" s="213"/>
      <c r="AF853" s="213"/>
      <c r="AG853" s="213"/>
      <c r="AH853" s="213"/>
      <c r="AI853" s="213"/>
      <c r="AJ853" s="213"/>
      <c r="AK853" s="213"/>
      <c r="AL853" s="213"/>
      <c r="AM853" s="213"/>
      <c r="AN853" s="213"/>
      <c r="AO853" s="213"/>
      <c r="AP853" s="213"/>
      <c r="AQ853" s="213"/>
      <c r="AR853" s="213"/>
      <c r="AS853" s="213"/>
      <c r="AT853" s="214"/>
      <c r="AU853" s="233"/>
      <c r="AV853" s="233"/>
      <c r="AW853" s="233"/>
      <c r="AX853" s="233"/>
      <c r="AY853" s="233"/>
      <c r="AZ853" s="233"/>
      <c r="BA853" s="233"/>
      <c r="BB853" s="233"/>
      <c r="BC853" s="233"/>
      <c r="BD853" s="233"/>
      <c r="BE853" s="233"/>
      <c r="BF853" s="233"/>
      <c r="BG853" s="233"/>
      <c r="BH853" s="233"/>
      <c r="BI853" s="233"/>
      <c r="BJ853" s="233"/>
      <c r="BK853" s="233"/>
      <c r="BL853" s="233"/>
      <c r="BM853" s="233"/>
      <c r="BN853" s="233"/>
      <c r="BO853" s="233"/>
      <c r="BP853" s="233"/>
      <c r="BQ853" s="233"/>
      <c r="BR853" s="233"/>
      <c r="BS853" s="233"/>
      <c r="BT853" s="233"/>
      <c r="BU853" s="233"/>
      <c r="BV853" s="233"/>
      <c r="BW853" s="233"/>
      <c r="BX853" s="233"/>
      <c r="BY853" s="233"/>
      <c r="BZ853" s="233"/>
      <c r="CA853" s="233"/>
      <c r="CB853" s="233"/>
      <c r="CC853" s="233"/>
      <c r="CD853" s="233"/>
      <c r="CE853" s="233"/>
      <c r="CF853" s="233"/>
      <c r="CG853" s="233"/>
      <c r="CH853" s="233"/>
      <c r="CI853" s="233"/>
      <c r="CJ853" s="233"/>
      <c r="CK853" s="233"/>
      <c r="CL853" s="233"/>
      <c r="CM853" s="233"/>
      <c r="CN853" s="8"/>
    </row>
    <row r="854" spans="4:92" ht="14.25" customHeight="1" x14ac:dyDescent="0.35">
      <c r="D854" s="407" t="s">
        <v>604</v>
      </c>
      <c r="E854" s="407"/>
      <c r="F854" s="407"/>
      <c r="G854" s="407"/>
      <c r="H854" s="407"/>
      <c r="I854" s="407"/>
      <c r="J854" s="407"/>
      <c r="K854" s="407"/>
      <c r="L854" s="407"/>
      <c r="M854" s="407"/>
      <c r="N854" s="407"/>
      <c r="O854" s="407"/>
      <c r="P854" s="407"/>
      <c r="Q854" s="407"/>
      <c r="R854" s="407"/>
      <c r="S854" s="407"/>
      <c r="T854" s="407"/>
      <c r="U854" s="407"/>
      <c r="V854" s="407"/>
      <c r="W854" s="407"/>
      <c r="X854" s="407"/>
      <c r="Y854" s="407"/>
      <c r="Z854" s="407"/>
      <c r="AA854" s="407"/>
      <c r="AB854" s="407"/>
      <c r="AC854" s="407"/>
      <c r="AD854" s="407"/>
      <c r="AE854" s="407"/>
      <c r="AF854" s="407"/>
      <c r="AG854" s="407"/>
      <c r="AH854" s="407"/>
      <c r="AI854" s="407"/>
      <c r="AJ854" s="407"/>
      <c r="AK854" s="407"/>
      <c r="AL854" s="407"/>
      <c r="AM854" s="407"/>
      <c r="AN854" s="407"/>
      <c r="AO854" s="407"/>
      <c r="AP854" s="407"/>
      <c r="AQ854" s="407"/>
      <c r="AR854" s="407"/>
      <c r="AS854" s="407"/>
      <c r="AT854" s="407"/>
      <c r="AV854" s="131"/>
      <c r="AW854" s="131"/>
      <c r="AX854" s="131"/>
      <c r="AY854" s="131"/>
      <c r="AZ854" s="131"/>
      <c r="BA854" s="131"/>
      <c r="BB854" s="131"/>
      <c r="BC854" s="131"/>
      <c r="BD854" s="131"/>
      <c r="BE854" s="131"/>
      <c r="BF854" s="131"/>
      <c r="BG854" s="131"/>
      <c r="BH854" s="131"/>
      <c r="BI854" s="131"/>
      <c r="BJ854" s="131"/>
      <c r="BK854" s="131"/>
      <c r="BL854" s="131"/>
      <c r="BM854" s="131"/>
      <c r="BN854" s="131"/>
      <c r="BO854" s="131"/>
      <c r="BP854" s="131"/>
      <c r="BQ854" s="131"/>
      <c r="BR854" s="131"/>
      <c r="BS854" s="131"/>
      <c r="BT854" s="131"/>
      <c r="BU854" s="131"/>
      <c r="BV854" s="131"/>
      <c r="BW854" s="131"/>
      <c r="BX854" s="131"/>
      <c r="BY854" s="131"/>
      <c r="BZ854" s="131"/>
      <c r="CA854" s="131"/>
      <c r="CB854" s="131"/>
      <c r="CC854" s="131"/>
      <c r="CD854" s="131"/>
      <c r="CE854" s="131"/>
      <c r="CF854" s="131"/>
      <c r="CG854" s="131"/>
      <c r="CH854" s="131"/>
      <c r="CI854" s="131"/>
      <c r="CJ854" s="131"/>
      <c r="CK854" s="131"/>
      <c r="CL854" s="131"/>
      <c r="CM854" s="3"/>
    </row>
    <row r="855" spans="4:92" ht="14.25" customHeight="1" x14ac:dyDescent="0.35"/>
    <row r="856" spans="4:92" ht="14.25" customHeight="1" x14ac:dyDescent="0.35">
      <c r="D856" s="241" t="s">
        <v>814</v>
      </c>
      <c r="E856" s="241"/>
      <c r="F856" s="241"/>
      <c r="G856" s="241"/>
      <c r="H856" s="241"/>
      <c r="I856" s="241"/>
      <c r="J856" s="241"/>
      <c r="K856" s="241"/>
      <c r="L856" s="241"/>
      <c r="M856" s="241"/>
      <c r="N856" s="241"/>
      <c r="O856" s="241"/>
      <c r="P856" s="241"/>
      <c r="Q856" s="241"/>
      <c r="R856" s="241"/>
      <c r="S856" s="241"/>
      <c r="T856" s="241"/>
      <c r="U856" s="241"/>
      <c r="V856" s="241"/>
      <c r="W856" s="241"/>
      <c r="X856" s="241"/>
      <c r="Y856" s="241"/>
      <c r="Z856" s="241"/>
      <c r="AA856" s="241"/>
      <c r="AB856" s="241"/>
      <c r="AC856" s="241"/>
      <c r="AD856" s="241"/>
      <c r="AE856" s="241"/>
      <c r="AF856" s="241"/>
      <c r="AG856" s="241"/>
      <c r="AH856" s="241"/>
      <c r="AI856" s="241"/>
      <c r="AJ856" s="241"/>
      <c r="AK856" s="241"/>
      <c r="AL856" s="241"/>
      <c r="AM856" s="241"/>
      <c r="AN856" s="241"/>
      <c r="AO856" s="241"/>
      <c r="AP856" s="241"/>
      <c r="AQ856" s="241"/>
      <c r="AR856" s="241"/>
      <c r="AS856" s="241"/>
      <c r="AT856" s="241"/>
    </row>
    <row r="857" spans="4:92" ht="14.25" customHeight="1" x14ac:dyDescent="0.35">
      <c r="D857" s="241"/>
      <c r="E857" s="241"/>
      <c r="F857" s="241"/>
      <c r="G857" s="241"/>
      <c r="H857" s="241"/>
      <c r="I857" s="241"/>
      <c r="J857" s="241"/>
      <c r="K857" s="241"/>
      <c r="L857" s="241"/>
      <c r="M857" s="241"/>
      <c r="N857" s="241"/>
      <c r="O857" s="241"/>
      <c r="P857" s="241"/>
      <c r="Q857" s="241"/>
      <c r="R857" s="241"/>
      <c r="S857" s="241"/>
      <c r="T857" s="241"/>
      <c r="U857" s="241"/>
      <c r="V857" s="241"/>
      <c r="W857" s="241"/>
      <c r="X857" s="241"/>
      <c r="Y857" s="241"/>
      <c r="Z857" s="241"/>
      <c r="AA857" s="241"/>
      <c r="AB857" s="241"/>
      <c r="AC857" s="241"/>
      <c r="AD857" s="241"/>
      <c r="AE857" s="241"/>
      <c r="AF857" s="241"/>
      <c r="AG857" s="241"/>
      <c r="AH857" s="241"/>
      <c r="AI857" s="241"/>
      <c r="AJ857" s="241"/>
      <c r="AK857" s="241"/>
      <c r="AL857" s="241"/>
      <c r="AM857" s="241"/>
      <c r="AN857" s="241"/>
      <c r="AO857" s="241"/>
      <c r="AP857" s="241"/>
      <c r="AQ857" s="241"/>
      <c r="AR857" s="241"/>
      <c r="AS857" s="241"/>
      <c r="AT857" s="241"/>
    </row>
    <row r="858" spans="4:92" ht="14.25" customHeight="1" x14ac:dyDescent="0.35">
      <c r="D858" s="229" t="s">
        <v>450</v>
      </c>
      <c r="E858" s="229"/>
      <c r="F858" s="229"/>
      <c r="G858" s="229"/>
      <c r="H858" s="229"/>
      <c r="I858" s="229"/>
      <c r="J858" s="229"/>
      <c r="K858" s="229"/>
      <c r="L858" s="229"/>
      <c r="M858" s="229"/>
      <c r="N858" s="229"/>
      <c r="O858" s="229"/>
      <c r="P858" s="229"/>
      <c r="Q858" s="229"/>
      <c r="R858" s="229"/>
      <c r="S858" s="229"/>
      <c r="T858" s="229"/>
      <c r="U858" s="229"/>
      <c r="V858" s="229"/>
      <c r="W858" s="229"/>
      <c r="X858" s="229"/>
      <c r="Y858" s="229"/>
      <c r="Z858" s="229"/>
      <c r="AA858" s="229"/>
      <c r="AB858" s="229"/>
      <c r="AC858" s="229"/>
      <c r="AD858" s="229"/>
      <c r="AE858" s="229"/>
      <c r="AF858" s="229"/>
      <c r="AG858" s="229"/>
      <c r="AH858" s="229"/>
      <c r="AI858" s="229"/>
      <c r="AJ858" s="229"/>
      <c r="AK858" s="229"/>
      <c r="AL858" s="229"/>
      <c r="AM858" s="229"/>
      <c r="AN858" s="229"/>
      <c r="AO858" s="229" t="s">
        <v>451</v>
      </c>
      <c r="AP858" s="229"/>
      <c r="AQ858" s="229"/>
      <c r="AR858" s="229"/>
      <c r="AS858" s="229"/>
      <c r="AT858" s="229"/>
      <c r="AU858" s="229"/>
      <c r="AV858" s="229"/>
      <c r="AW858" s="229"/>
      <c r="AX858" s="229"/>
      <c r="AY858" s="229"/>
      <c r="AZ858" s="229"/>
      <c r="BA858" s="229"/>
      <c r="BB858" s="229"/>
      <c r="BC858" s="229"/>
      <c r="BD858" s="229"/>
      <c r="BE858" s="229"/>
      <c r="BF858" s="229"/>
      <c r="BG858" s="229"/>
      <c r="BH858" s="229"/>
      <c r="BI858" s="229"/>
      <c r="BJ858" s="229"/>
      <c r="BK858" s="229"/>
      <c r="BL858" s="229" t="s">
        <v>452</v>
      </c>
      <c r="BM858" s="229"/>
      <c r="BN858" s="229"/>
      <c r="BO858" s="229"/>
      <c r="BP858" s="229"/>
      <c r="BQ858" s="229"/>
      <c r="BR858" s="229"/>
      <c r="BS858" s="229"/>
      <c r="BT858" s="229"/>
      <c r="BU858" s="229"/>
      <c r="BV858" s="229"/>
      <c r="BW858" s="229"/>
      <c r="BX858" s="229"/>
      <c r="BY858" s="229"/>
      <c r="BZ858" s="229"/>
      <c r="CA858" s="229"/>
      <c r="CB858" s="229"/>
      <c r="CC858" s="229"/>
      <c r="CD858" s="229"/>
      <c r="CE858" s="229"/>
      <c r="CF858" s="229"/>
      <c r="CG858" s="229"/>
      <c r="CH858" s="229"/>
      <c r="CI858" s="229"/>
      <c r="CJ858" s="229"/>
      <c r="CK858" s="229"/>
      <c r="CL858" s="229"/>
      <c r="CM858" s="229"/>
      <c r="CN858" s="229"/>
    </row>
    <row r="859" spans="4:92" ht="14.25" customHeight="1" x14ac:dyDescent="0.35">
      <c r="D859" s="229"/>
      <c r="E859" s="229"/>
      <c r="F859" s="229"/>
      <c r="G859" s="229"/>
      <c r="H859" s="229"/>
      <c r="I859" s="229"/>
      <c r="J859" s="229"/>
      <c r="K859" s="229"/>
      <c r="L859" s="229"/>
      <c r="M859" s="229"/>
      <c r="N859" s="229"/>
      <c r="O859" s="229"/>
      <c r="P859" s="229"/>
      <c r="Q859" s="229"/>
      <c r="R859" s="229"/>
      <c r="S859" s="229"/>
      <c r="T859" s="229"/>
      <c r="U859" s="229"/>
      <c r="V859" s="229"/>
      <c r="W859" s="229"/>
      <c r="X859" s="229"/>
      <c r="Y859" s="229"/>
      <c r="Z859" s="229"/>
      <c r="AA859" s="229"/>
      <c r="AB859" s="229"/>
      <c r="AC859" s="229"/>
      <c r="AD859" s="229"/>
      <c r="AE859" s="229"/>
      <c r="AF859" s="229"/>
      <c r="AG859" s="229"/>
      <c r="AH859" s="229"/>
      <c r="AI859" s="229"/>
      <c r="AJ859" s="229"/>
      <c r="AK859" s="229"/>
      <c r="AL859" s="229"/>
      <c r="AM859" s="229"/>
      <c r="AN859" s="229"/>
      <c r="AO859" s="554"/>
      <c r="AP859" s="554"/>
      <c r="AQ859" s="554"/>
      <c r="AR859" s="554"/>
      <c r="AS859" s="554"/>
      <c r="AT859" s="554"/>
      <c r="AU859" s="554"/>
      <c r="AV859" s="554"/>
      <c r="AW859" s="554"/>
      <c r="AX859" s="554"/>
      <c r="AY859" s="554"/>
      <c r="AZ859" s="554"/>
      <c r="BA859" s="554"/>
      <c r="BB859" s="554"/>
      <c r="BC859" s="554"/>
      <c r="BD859" s="554"/>
      <c r="BE859" s="554"/>
      <c r="BF859" s="554"/>
      <c r="BG859" s="554"/>
      <c r="BH859" s="554"/>
      <c r="BI859" s="554"/>
      <c r="BJ859" s="554"/>
      <c r="BK859" s="554"/>
      <c r="BL859" s="554" t="s">
        <v>453</v>
      </c>
      <c r="BM859" s="554"/>
      <c r="BN859" s="554"/>
      <c r="BO859" s="554"/>
      <c r="BP859" s="554"/>
      <c r="BQ859" s="554"/>
      <c r="BR859" s="554"/>
      <c r="BS859" s="554"/>
      <c r="BT859" s="554"/>
      <c r="BU859" s="554"/>
      <c r="BV859" s="554"/>
      <c r="BW859" s="554"/>
      <c r="BX859" s="554"/>
      <c r="BY859" s="554"/>
      <c r="BZ859" s="554"/>
      <c r="CA859" s="554" t="s">
        <v>454</v>
      </c>
      <c r="CB859" s="554"/>
      <c r="CC859" s="554"/>
      <c r="CD859" s="554"/>
      <c r="CE859" s="554"/>
      <c r="CF859" s="554"/>
      <c r="CG859" s="554"/>
      <c r="CH859" s="554"/>
      <c r="CI859" s="554"/>
      <c r="CJ859" s="554"/>
      <c r="CK859" s="554"/>
      <c r="CL859" s="554"/>
      <c r="CM859" s="554"/>
      <c r="CN859" s="554"/>
    </row>
    <row r="860" spans="4:92" ht="14.25" customHeight="1" x14ac:dyDescent="0.35">
      <c r="D860" s="225" t="s">
        <v>1064</v>
      </c>
      <c r="E860" s="226"/>
      <c r="F860" s="226"/>
      <c r="G860" s="226"/>
      <c r="H860" s="226"/>
      <c r="I860" s="226"/>
      <c r="J860" s="226"/>
      <c r="K860" s="226"/>
      <c r="L860" s="226"/>
      <c r="M860" s="226"/>
      <c r="N860" s="226"/>
      <c r="O860" s="226"/>
      <c r="P860" s="226"/>
      <c r="Q860" s="226"/>
      <c r="R860" s="226"/>
      <c r="S860" s="226"/>
      <c r="T860" s="226"/>
      <c r="U860" s="226"/>
      <c r="V860" s="226"/>
      <c r="W860" s="226"/>
      <c r="X860" s="226"/>
      <c r="Y860" s="226"/>
      <c r="Z860" s="226"/>
      <c r="AA860" s="226"/>
      <c r="AB860" s="226"/>
      <c r="AC860" s="226"/>
      <c r="AD860" s="226"/>
      <c r="AE860" s="226"/>
      <c r="AF860" s="226"/>
      <c r="AG860" s="226"/>
      <c r="AH860" s="226"/>
      <c r="AI860" s="226"/>
      <c r="AJ860" s="226"/>
      <c r="AK860" s="226"/>
      <c r="AL860" s="226"/>
      <c r="AM860" s="226"/>
      <c r="AN860" s="227"/>
      <c r="AO860" s="253" t="s">
        <v>1065</v>
      </c>
      <c r="AP860" s="253"/>
      <c r="AQ860" s="253"/>
      <c r="AR860" s="253"/>
      <c r="AS860" s="253"/>
      <c r="AT860" s="253"/>
      <c r="AU860" s="253"/>
      <c r="AV860" s="253"/>
      <c r="AW860" s="253"/>
      <c r="AX860" s="253"/>
      <c r="AY860" s="253"/>
      <c r="AZ860" s="253"/>
      <c r="BA860" s="253"/>
      <c r="BB860" s="253"/>
      <c r="BC860" s="253"/>
      <c r="BD860" s="253"/>
      <c r="BE860" s="253"/>
      <c r="BF860" s="253"/>
      <c r="BG860" s="253"/>
      <c r="BH860" s="253"/>
      <c r="BI860" s="253"/>
      <c r="BJ860" s="253"/>
      <c r="BK860" s="253"/>
      <c r="BL860" s="253" t="s">
        <v>1066</v>
      </c>
      <c r="BM860" s="253"/>
      <c r="BN860" s="253"/>
      <c r="BO860" s="253"/>
      <c r="BP860" s="253"/>
      <c r="BQ860" s="253"/>
      <c r="BR860" s="253"/>
      <c r="BS860" s="253"/>
      <c r="BT860" s="253"/>
      <c r="BU860" s="253"/>
      <c r="BV860" s="253"/>
      <c r="BW860" s="253"/>
      <c r="BX860" s="253"/>
      <c r="BY860" s="253"/>
      <c r="BZ860" s="253"/>
      <c r="CA860" s="265" t="s">
        <v>1066</v>
      </c>
      <c r="CB860" s="265"/>
      <c r="CC860" s="265"/>
      <c r="CD860" s="265"/>
      <c r="CE860" s="265"/>
      <c r="CF860" s="265"/>
      <c r="CG860" s="265"/>
      <c r="CH860" s="265"/>
      <c r="CI860" s="265"/>
      <c r="CJ860" s="265"/>
      <c r="CK860" s="265"/>
      <c r="CL860" s="265"/>
      <c r="CM860" s="265"/>
      <c r="CN860" s="265"/>
    </row>
    <row r="861" spans="4:92" ht="1.5" customHeight="1" x14ac:dyDescent="0.35">
      <c r="D861" s="646"/>
      <c r="E861" s="647"/>
      <c r="F861" s="647"/>
      <c r="G861" s="647"/>
      <c r="H861" s="647"/>
      <c r="I861" s="647"/>
      <c r="J861" s="647"/>
      <c r="K861" s="647"/>
      <c r="L861" s="647"/>
      <c r="M861" s="647"/>
      <c r="N861" s="647"/>
      <c r="O861" s="647"/>
      <c r="P861" s="647"/>
      <c r="Q861" s="647"/>
      <c r="R861" s="647"/>
      <c r="S861" s="647"/>
      <c r="T861" s="647"/>
      <c r="U861" s="647"/>
      <c r="V861" s="647"/>
      <c r="W861" s="647"/>
      <c r="X861" s="647"/>
      <c r="Y861" s="647"/>
      <c r="Z861" s="647"/>
      <c r="AA861" s="647"/>
      <c r="AB861" s="647"/>
      <c r="AC861" s="647"/>
      <c r="AD861" s="647"/>
      <c r="AE861" s="647"/>
      <c r="AF861" s="647"/>
      <c r="AG861" s="647"/>
      <c r="AH861" s="647"/>
      <c r="AI861" s="647"/>
      <c r="AJ861" s="647"/>
      <c r="AK861" s="647"/>
      <c r="AL861" s="647"/>
      <c r="AM861" s="647"/>
      <c r="AN861" s="648"/>
      <c r="AO861" s="253" t="s">
        <v>1067</v>
      </c>
      <c r="AP861" s="253"/>
      <c r="AQ861" s="253"/>
      <c r="AR861" s="253"/>
      <c r="AS861" s="253"/>
      <c r="AT861" s="253"/>
      <c r="AU861" s="253"/>
      <c r="AV861" s="253"/>
      <c r="AW861" s="253"/>
      <c r="AX861" s="253"/>
      <c r="AY861" s="253"/>
      <c r="AZ861" s="253"/>
      <c r="BA861" s="253"/>
      <c r="BB861" s="253"/>
      <c r="BC861" s="253"/>
      <c r="BD861" s="253"/>
      <c r="BE861" s="253"/>
      <c r="BF861" s="253"/>
      <c r="BG861" s="253"/>
      <c r="BH861" s="253"/>
      <c r="BI861" s="253"/>
      <c r="BJ861" s="253"/>
      <c r="BK861" s="253"/>
      <c r="BL861" s="253" t="s">
        <v>1068</v>
      </c>
      <c r="BM861" s="253"/>
      <c r="BN861" s="253"/>
      <c r="BO861" s="253"/>
      <c r="BP861" s="253"/>
      <c r="BQ861" s="253"/>
      <c r="BR861" s="253"/>
      <c r="BS861" s="253"/>
      <c r="BT861" s="253"/>
      <c r="BU861" s="253"/>
      <c r="BV861" s="253"/>
      <c r="BW861" s="253"/>
      <c r="BX861" s="253"/>
      <c r="BY861" s="253"/>
      <c r="BZ861" s="253"/>
      <c r="CA861" s="265" t="s">
        <v>1068</v>
      </c>
      <c r="CB861" s="265"/>
      <c r="CC861" s="265"/>
      <c r="CD861" s="265"/>
      <c r="CE861" s="265"/>
      <c r="CF861" s="265"/>
      <c r="CG861" s="265"/>
      <c r="CH861" s="265"/>
      <c r="CI861" s="265"/>
      <c r="CJ861" s="265"/>
      <c r="CK861" s="265"/>
      <c r="CL861" s="265"/>
      <c r="CM861" s="265"/>
      <c r="CN861" s="265"/>
    </row>
    <row r="862" spans="4:92" ht="14.25" hidden="1" customHeight="1" x14ac:dyDescent="0.35">
      <c r="D862" s="646"/>
      <c r="E862" s="647"/>
      <c r="F862" s="647"/>
      <c r="G862" s="647"/>
      <c r="H862" s="647"/>
      <c r="I862" s="647"/>
      <c r="J862" s="647"/>
      <c r="K862" s="647"/>
      <c r="L862" s="647"/>
      <c r="M862" s="647"/>
      <c r="N862" s="647"/>
      <c r="O862" s="647"/>
      <c r="P862" s="647"/>
      <c r="Q862" s="647"/>
      <c r="R862" s="647"/>
      <c r="S862" s="647"/>
      <c r="T862" s="647"/>
      <c r="U862" s="647"/>
      <c r="V862" s="647"/>
      <c r="W862" s="647"/>
      <c r="X862" s="647"/>
      <c r="Y862" s="647"/>
      <c r="Z862" s="647"/>
      <c r="AA862" s="647"/>
      <c r="AB862" s="647"/>
      <c r="AC862" s="647"/>
      <c r="AD862" s="647"/>
      <c r="AE862" s="647"/>
      <c r="AF862" s="647"/>
      <c r="AG862" s="647"/>
      <c r="AH862" s="647"/>
      <c r="AI862" s="647"/>
      <c r="AJ862" s="647"/>
      <c r="AK862" s="647"/>
      <c r="AL862" s="647"/>
      <c r="AM862" s="647"/>
      <c r="AN862" s="648"/>
      <c r="AO862" s="253" t="s">
        <v>1069</v>
      </c>
      <c r="AP862" s="253"/>
      <c r="AQ862" s="253"/>
      <c r="AR862" s="253"/>
      <c r="AS862" s="253"/>
      <c r="AT862" s="253"/>
      <c r="AU862" s="253"/>
      <c r="AV862" s="253"/>
      <c r="AW862" s="253"/>
      <c r="AX862" s="253"/>
      <c r="AY862" s="253"/>
      <c r="AZ862" s="253"/>
      <c r="BA862" s="253"/>
      <c r="BB862" s="253"/>
      <c r="BC862" s="253"/>
      <c r="BD862" s="253"/>
      <c r="BE862" s="253"/>
      <c r="BF862" s="253"/>
      <c r="BG862" s="253"/>
      <c r="BH862" s="253"/>
      <c r="BI862" s="253"/>
      <c r="BJ862" s="253"/>
      <c r="BK862" s="253"/>
      <c r="BL862" s="253" t="s">
        <v>1070</v>
      </c>
      <c r="BM862" s="253"/>
      <c r="BN862" s="253"/>
      <c r="BO862" s="253"/>
      <c r="BP862" s="253"/>
      <c r="BQ862" s="253"/>
      <c r="BR862" s="253"/>
      <c r="BS862" s="253"/>
      <c r="BT862" s="253"/>
      <c r="BU862" s="253"/>
      <c r="BV862" s="253"/>
      <c r="BW862" s="253"/>
      <c r="BX862" s="253"/>
      <c r="BY862" s="253"/>
      <c r="BZ862" s="253"/>
      <c r="CA862" s="265" t="s">
        <v>1070</v>
      </c>
      <c r="CB862" s="265"/>
      <c r="CC862" s="265"/>
      <c r="CD862" s="265"/>
      <c r="CE862" s="265"/>
      <c r="CF862" s="265"/>
      <c r="CG862" s="265"/>
      <c r="CH862" s="265"/>
      <c r="CI862" s="265"/>
      <c r="CJ862" s="265"/>
      <c r="CK862" s="265"/>
      <c r="CL862" s="265"/>
      <c r="CM862" s="265"/>
      <c r="CN862" s="265"/>
    </row>
    <row r="863" spans="4:92" ht="14.25" hidden="1" customHeight="1" x14ac:dyDescent="0.35">
      <c r="D863" s="646"/>
      <c r="E863" s="647"/>
      <c r="F863" s="647"/>
      <c r="G863" s="647"/>
      <c r="H863" s="647"/>
      <c r="I863" s="647"/>
      <c r="J863" s="647"/>
      <c r="K863" s="647"/>
      <c r="L863" s="647"/>
      <c r="M863" s="647"/>
      <c r="N863" s="647"/>
      <c r="O863" s="647"/>
      <c r="P863" s="647"/>
      <c r="Q863" s="647"/>
      <c r="R863" s="647"/>
      <c r="S863" s="647"/>
      <c r="T863" s="647"/>
      <c r="U863" s="647"/>
      <c r="V863" s="647"/>
      <c r="W863" s="647"/>
      <c r="X863" s="647"/>
      <c r="Y863" s="647"/>
      <c r="Z863" s="647"/>
      <c r="AA863" s="647"/>
      <c r="AB863" s="647"/>
      <c r="AC863" s="647"/>
      <c r="AD863" s="647"/>
      <c r="AE863" s="647"/>
      <c r="AF863" s="647"/>
      <c r="AG863" s="647"/>
      <c r="AH863" s="647"/>
      <c r="AI863" s="647"/>
      <c r="AJ863" s="647"/>
      <c r="AK863" s="647"/>
      <c r="AL863" s="647"/>
      <c r="AM863" s="647"/>
      <c r="AN863" s="648"/>
      <c r="AO863" s="253" t="s">
        <v>1071</v>
      </c>
      <c r="AP863" s="253"/>
      <c r="AQ863" s="253"/>
      <c r="AR863" s="253"/>
      <c r="AS863" s="253"/>
      <c r="AT863" s="253"/>
      <c r="AU863" s="253"/>
      <c r="AV863" s="253"/>
      <c r="AW863" s="253"/>
      <c r="AX863" s="253"/>
      <c r="AY863" s="253"/>
      <c r="AZ863" s="253"/>
      <c r="BA863" s="253"/>
      <c r="BB863" s="253"/>
      <c r="BC863" s="253"/>
      <c r="BD863" s="253"/>
      <c r="BE863" s="253"/>
      <c r="BF863" s="253"/>
      <c r="BG863" s="253"/>
      <c r="BH863" s="253"/>
      <c r="BI863" s="253"/>
      <c r="BJ863" s="253"/>
      <c r="BK863" s="253"/>
      <c r="BL863" s="253" t="s">
        <v>1072</v>
      </c>
      <c r="BM863" s="253"/>
      <c r="BN863" s="253"/>
      <c r="BO863" s="253"/>
      <c r="BP863" s="253"/>
      <c r="BQ863" s="253"/>
      <c r="BR863" s="253"/>
      <c r="BS863" s="253"/>
      <c r="BT863" s="253"/>
      <c r="BU863" s="253"/>
      <c r="BV863" s="253"/>
      <c r="BW863" s="253"/>
      <c r="BX863" s="253"/>
      <c r="BY863" s="253"/>
      <c r="BZ863" s="253"/>
      <c r="CA863" s="265" t="s">
        <v>1072</v>
      </c>
      <c r="CB863" s="265"/>
      <c r="CC863" s="265"/>
      <c r="CD863" s="265"/>
      <c r="CE863" s="265"/>
      <c r="CF863" s="265"/>
      <c r="CG863" s="265"/>
      <c r="CH863" s="265"/>
      <c r="CI863" s="265"/>
      <c r="CJ863" s="265"/>
      <c r="CK863" s="265"/>
      <c r="CL863" s="265"/>
      <c r="CM863" s="265"/>
      <c r="CN863" s="265"/>
    </row>
    <row r="864" spans="4:92" ht="14.25" customHeight="1" x14ac:dyDescent="0.35">
      <c r="D864" s="646"/>
      <c r="E864" s="647"/>
      <c r="F864" s="647"/>
      <c r="G864" s="647"/>
      <c r="H864" s="647"/>
      <c r="I864" s="647"/>
      <c r="J864" s="647"/>
      <c r="K864" s="647"/>
      <c r="L864" s="647"/>
      <c r="M864" s="647"/>
      <c r="N864" s="647"/>
      <c r="O864" s="647"/>
      <c r="P864" s="647"/>
      <c r="Q864" s="647"/>
      <c r="R864" s="647"/>
      <c r="S864" s="647"/>
      <c r="T864" s="647"/>
      <c r="U864" s="647"/>
      <c r="V864" s="647"/>
      <c r="W864" s="647"/>
      <c r="X864" s="647"/>
      <c r="Y864" s="647"/>
      <c r="Z864" s="647"/>
      <c r="AA864" s="647"/>
      <c r="AB864" s="647"/>
      <c r="AC864" s="647"/>
      <c r="AD864" s="647"/>
      <c r="AE864" s="647"/>
      <c r="AF864" s="647"/>
      <c r="AG864" s="647"/>
      <c r="AH864" s="647"/>
      <c r="AI864" s="647"/>
      <c r="AJ864" s="647"/>
      <c r="AK864" s="647"/>
      <c r="AL864" s="647"/>
      <c r="AM864" s="647"/>
      <c r="AN864" s="648"/>
      <c r="AO864" s="253" t="s">
        <v>1065</v>
      </c>
      <c r="AP864" s="253"/>
      <c r="AQ864" s="253"/>
      <c r="AR864" s="253"/>
      <c r="AS864" s="253"/>
      <c r="AT864" s="253"/>
      <c r="AU864" s="253"/>
      <c r="AV864" s="253"/>
      <c r="AW864" s="253"/>
      <c r="AX864" s="253"/>
      <c r="AY864" s="253"/>
      <c r="AZ864" s="253"/>
      <c r="BA864" s="253"/>
      <c r="BB864" s="253"/>
      <c r="BC864" s="253"/>
      <c r="BD864" s="253"/>
      <c r="BE864" s="253"/>
      <c r="BF864" s="253"/>
      <c r="BG864" s="253"/>
      <c r="BH864" s="253"/>
      <c r="BI864" s="253"/>
      <c r="BJ864" s="253"/>
      <c r="BK864" s="253"/>
      <c r="BL864" s="253" t="s">
        <v>1066</v>
      </c>
      <c r="BM864" s="253"/>
      <c r="BN864" s="253"/>
      <c r="BO864" s="253"/>
      <c r="BP864" s="253"/>
      <c r="BQ864" s="253"/>
      <c r="BR864" s="253"/>
      <c r="BS864" s="253"/>
      <c r="BT864" s="253"/>
      <c r="BU864" s="253"/>
      <c r="BV864" s="253"/>
      <c r="BW864" s="253"/>
      <c r="BX864" s="253"/>
      <c r="BY864" s="253"/>
      <c r="BZ864" s="253"/>
      <c r="CA864" s="265" t="s">
        <v>1066</v>
      </c>
      <c r="CB864" s="265"/>
      <c r="CC864" s="265"/>
      <c r="CD864" s="265"/>
      <c r="CE864" s="265"/>
      <c r="CF864" s="265"/>
      <c r="CG864" s="265"/>
      <c r="CH864" s="265"/>
      <c r="CI864" s="265"/>
      <c r="CJ864" s="265"/>
      <c r="CK864" s="265"/>
      <c r="CL864" s="265"/>
      <c r="CM864" s="265"/>
      <c r="CN864" s="265"/>
    </row>
    <row r="865" spans="4:92" ht="1.5" customHeight="1" x14ac:dyDescent="0.35">
      <c r="D865" s="646"/>
      <c r="E865" s="647"/>
      <c r="F865" s="647"/>
      <c r="G865" s="647"/>
      <c r="H865" s="647"/>
      <c r="I865" s="647"/>
      <c r="J865" s="647"/>
      <c r="K865" s="647"/>
      <c r="L865" s="647"/>
      <c r="M865" s="647"/>
      <c r="N865" s="647"/>
      <c r="O865" s="647"/>
      <c r="P865" s="647"/>
      <c r="Q865" s="647"/>
      <c r="R865" s="647"/>
      <c r="S865" s="647"/>
      <c r="T865" s="647"/>
      <c r="U865" s="647"/>
      <c r="V865" s="647"/>
      <c r="W865" s="647"/>
      <c r="X865" s="647"/>
      <c r="Y865" s="647"/>
      <c r="Z865" s="647"/>
      <c r="AA865" s="647"/>
      <c r="AB865" s="647"/>
      <c r="AC865" s="647"/>
      <c r="AD865" s="647"/>
      <c r="AE865" s="647"/>
      <c r="AF865" s="647"/>
      <c r="AG865" s="647"/>
      <c r="AH865" s="647"/>
      <c r="AI865" s="647"/>
      <c r="AJ865" s="647"/>
      <c r="AK865" s="647"/>
      <c r="AL865" s="647"/>
      <c r="AM865" s="647"/>
      <c r="AN865" s="648"/>
      <c r="AO865" s="253" t="s">
        <v>1067</v>
      </c>
      <c r="AP865" s="253"/>
      <c r="AQ865" s="253"/>
      <c r="AR865" s="253"/>
      <c r="AS865" s="253"/>
      <c r="AT865" s="253"/>
      <c r="AU865" s="253"/>
      <c r="AV865" s="253"/>
      <c r="AW865" s="253"/>
      <c r="AX865" s="253"/>
      <c r="AY865" s="253"/>
      <c r="AZ865" s="253"/>
      <c r="BA865" s="253"/>
      <c r="BB865" s="253"/>
      <c r="BC865" s="253"/>
      <c r="BD865" s="253"/>
      <c r="BE865" s="253"/>
      <c r="BF865" s="253"/>
      <c r="BG865" s="253"/>
      <c r="BH865" s="253"/>
      <c r="BI865" s="253"/>
      <c r="BJ865" s="253"/>
      <c r="BK865" s="253"/>
      <c r="BL865" s="253" t="s">
        <v>1068</v>
      </c>
      <c r="BM865" s="253"/>
      <c r="BN865" s="253"/>
      <c r="BO865" s="253"/>
      <c r="BP865" s="253"/>
      <c r="BQ865" s="253"/>
      <c r="BR865" s="253"/>
      <c r="BS865" s="253"/>
      <c r="BT865" s="253"/>
      <c r="BU865" s="253"/>
      <c r="BV865" s="253"/>
      <c r="BW865" s="253"/>
      <c r="BX865" s="253"/>
      <c r="BY865" s="253"/>
      <c r="BZ865" s="253"/>
      <c r="CA865" s="265" t="s">
        <v>1068</v>
      </c>
      <c r="CB865" s="265"/>
      <c r="CC865" s="265"/>
      <c r="CD865" s="265"/>
      <c r="CE865" s="265"/>
      <c r="CF865" s="265"/>
      <c r="CG865" s="265"/>
      <c r="CH865" s="265"/>
      <c r="CI865" s="265"/>
      <c r="CJ865" s="265"/>
      <c r="CK865" s="265"/>
      <c r="CL865" s="265"/>
      <c r="CM865" s="265"/>
      <c r="CN865" s="265"/>
    </row>
    <row r="866" spans="4:92" ht="14.25" customHeight="1" x14ac:dyDescent="0.35">
      <c r="D866" s="646"/>
      <c r="E866" s="647"/>
      <c r="F866" s="647"/>
      <c r="G866" s="647"/>
      <c r="H866" s="647"/>
      <c r="I866" s="647"/>
      <c r="J866" s="647"/>
      <c r="K866" s="647"/>
      <c r="L866" s="647"/>
      <c r="M866" s="647"/>
      <c r="N866" s="647"/>
      <c r="O866" s="647"/>
      <c r="P866" s="647"/>
      <c r="Q866" s="647"/>
      <c r="R866" s="647"/>
      <c r="S866" s="647"/>
      <c r="T866" s="647"/>
      <c r="U866" s="647"/>
      <c r="V866" s="647"/>
      <c r="W866" s="647"/>
      <c r="X866" s="647"/>
      <c r="Y866" s="647"/>
      <c r="Z866" s="647"/>
      <c r="AA866" s="647"/>
      <c r="AB866" s="647"/>
      <c r="AC866" s="647"/>
      <c r="AD866" s="647"/>
      <c r="AE866" s="647"/>
      <c r="AF866" s="647"/>
      <c r="AG866" s="647"/>
      <c r="AH866" s="647"/>
      <c r="AI866" s="647"/>
      <c r="AJ866" s="647"/>
      <c r="AK866" s="647"/>
      <c r="AL866" s="647"/>
      <c r="AM866" s="647"/>
      <c r="AN866" s="648"/>
      <c r="AO866" s="253" t="s">
        <v>1069</v>
      </c>
      <c r="AP866" s="253"/>
      <c r="AQ866" s="253"/>
      <c r="AR866" s="253"/>
      <c r="AS866" s="253"/>
      <c r="AT866" s="253"/>
      <c r="AU866" s="253"/>
      <c r="AV866" s="253"/>
      <c r="AW866" s="253"/>
      <c r="AX866" s="253"/>
      <c r="AY866" s="253"/>
      <c r="AZ866" s="253"/>
      <c r="BA866" s="253"/>
      <c r="BB866" s="253"/>
      <c r="BC866" s="253"/>
      <c r="BD866" s="253"/>
      <c r="BE866" s="253"/>
      <c r="BF866" s="253"/>
      <c r="BG866" s="253"/>
      <c r="BH866" s="253"/>
      <c r="BI866" s="253"/>
      <c r="BJ866" s="253"/>
      <c r="BK866" s="253"/>
      <c r="BL866" s="253" t="s">
        <v>1070</v>
      </c>
      <c r="BM866" s="253"/>
      <c r="BN866" s="253"/>
      <c r="BO866" s="253"/>
      <c r="BP866" s="253"/>
      <c r="BQ866" s="253"/>
      <c r="BR866" s="253"/>
      <c r="BS866" s="253"/>
      <c r="BT866" s="253"/>
      <c r="BU866" s="253"/>
      <c r="BV866" s="253"/>
      <c r="BW866" s="253"/>
      <c r="BX866" s="253"/>
      <c r="BY866" s="253"/>
      <c r="BZ866" s="253"/>
      <c r="CA866" s="265" t="s">
        <v>1070</v>
      </c>
      <c r="CB866" s="265"/>
      <c r="CC866" s="265"/>
      <c r="CD866" s="265"/>
      <c r="CE866" s="265"/>
      <c r="CF866" s="265"/>
      <c r="CG866" s="265"/>
      <c r="CH866" s="265"/>
      <c r="CI866" s="265"/>
      <c r="CJ866" s="265"/>
      <c r="CK866" s="265"/>
      <c r="CL866" s="265"/>
      <c r="CM866" s="265"/>
      <c r="CN866" s="265"/>
    </row>
    <row r="867" spans="4:92" ht="14.25" customHeight="1" x14ac:dyDescent="0.35">
      <c r="D867" s="649"/>
      <c r="E867" s="650"/>
      <c r="F867" s="650"/>
      <c r="G867" s="650"/>
      <c r="H867" s="650"/>
      <c r="I867" s="650"/>
      <c r="J867" s="650"/>
      <c r="K867" s="650"/>
      <c r="L867" s="650"/>
      <c r="M867" s="650"/>
      <c r="N867" s="650"/>
      <c r="O867" s="650"/>
      <c r="P867" s="650"/>
      <c r="Q867" s="650"/>
      <c r="R867" s="650"/>
      <c r="S867" s="650"/>
      <c r="T867" s="650"/>
      <c r="U867" s="650"/>
      <c r="V867" s="650"/>
      <c r="W867" s="650"/>
      <c r="X867" s="650"/>
      <c r="Y867" s="650"/>
      <c r="Z867" s="650"/>
      <c r="AA867" s="650"/>
      <c r="AB867" s="650"/>
      <c r="AC867" s="650"/>
      <c r="AD867" s="650"/>
      <c r="AE867" s="650"/>
      <c r="AF867" s="650"/>
      <c r="AG867" s="650"/>
      <c r="AH867" s="650"/>
      <c r="AI867" s="650"/>
      <c r="AJ867" s="650"/>
      <c r="AK867" s="650"/>
      <c r="AL867" s="650"/>
      <c r="AM867" s="650"/>
      <c r="AN867" s="651"/>
      <c r="AO867" s="253" t="s">
        <v>1071</v>
      </c>
      <c r="AP867" s="253"/>
      <c r="AQ867" s="253"/>
      <c r="AR867" s="253"/>
      <c r="AS867" s="253"/>
      <c r="AT867" s="253"/>
      <c r="AU867" s="253"/>
      <c r="AV867" s="253"/>
      <c r="AW867" s="253"/>
      <c r="AX867" s="253"/>
      <c r="AY867" s="253"/>
      <c r="AZ867" s="253"/>
      <c r="BA867" s="253"/>
      <c r="BB867" s="253"/>
      <c r="BC867" s="253"/>
      <c r="BD867" s="253"/>
      <c r="BE867" s="253"/>
      <c r="BF867" s="253"/>
      <c r="BG867" s="253"/>
      <c r="BH867" s="253"/>
      <c r="BI867" s="253"/>
      <c r="BJ867" s="253"/>
      <c r="BK867" s="253"/>
      <c r="BL867" s="253" t="s">
        <v>1072</v>
      </c>
      <c r="BM867" s="253"/>
      <c r="BN867" s="253"/>
      <c r="BO867" s="253"/>
      <c r="BP867" s="253"/>
      <c r="BQ867" s="253"/>
      <c r="BR867" s="253"/>
      <c r="BS867" s="253"/>
      <c r="BT867" s="253"/>
      <c r="BU867" s="253"/>
      <c r="BV867" s="253"/>
      <c r="BW867" s="253"/>
      <c r="BX867" s="253"/>
      <c r="BY867" s="253"/>
      <c r="BZ867" s="253"/>
      <c r="CA867" s="265" t="s">
        <v>1072</v>
      </c>
      <c r="CB867" s="265"/>
      <c r="CC867" s="265"/>
      <c r="CD867" s="265"/>
      <c r="CE867" s="265"/>
      <c r="CF867" s="265"/>
      <c r="CG867" s="265"/>
      <c r="CH867" s="265"/>
      <c r="CI867" s="265"/>
      <c r="CJ867" s="265"/>
      <c r="CK867" s="265"/>
      <c r="CL867" s="265"/>
      <c r="CM867" s="265"/>
      <c r="CN867" s="265"/>
    </row>
    <row r="868" spans="4:92" ht="14.25" customHeight="1" x14ac:dyDescent="0.35">
      <c r="D868" s="225" t="s">
        <v>1073</v>
      </c>
      <c r="E868" s="226"/>
      <c r="F868" s="226"/>
      <c r="G868" s="226"/>
      <c r="H868" s="226"/>
      <c r="I868" s="226"/>
      <c r="J868" s="226"/>
      <c r="K868" s="226"/>
      <c r="L868" s="226"/>
      <c r="M868" s="226"/>
      <c r="N868" s="226"/>
      <c r="O868" s="226"/>
      <c r="P868" s="226"/>
      <c r="Q868" s="226"/>
      <c r="R868" s="226"/>
      <c r="S868" s="226"/>
      <c r="T868" s="226"/>
      <c r="U868" s="226"/>
      <c r="V868" s="226"/>
      <c r="W868" s="226"/>
      <c r="X868" s="226"/>
      <c r="Y868" s="226"/>
      <c r="Z868" s="226"/>
      <c r="AA868" s="226"/>
      <c r="AB868" s="226"/>
      <c r="AC868" s="226"/>
      <c r="AD868" s="226"/>
      <c r="AE868" s="226"/>
      <c r="AF868" s="226"/>
      <c r="AG868" s="226"/>
      <c r="AH868" s="226"/>
      <c r="AI868" s="226"/>
      <c r="AJ868" s="226"/>
      <c r="AK868" s="226"/>
      <c r="AL868" s="226"/>
      <c r="AM868" s="226"/>
      <c r="AN868" s="227"/>
      <c r="AO868" s="253" t="s">
        <v>1074</v>
      </c>
      <c r="AP868" s="253"/>
      <c r="AQ868" s="253"/>
      <c r="AR868" s="253"/>
      <c r="AS868" s="253"/>
      <c r="AT868" s="253"/>
      <c r="AU868" s="253"/>
      <c r="AV868" s="253"/>
      <c r="AW868" s="253"/>
      <c r="AX868" s="253"/>
      <c r="AY868" s="253"/>
      <c r="AZ868" s="253"/>
      <c r="BA868" s="253"/>
      <c r="BB868" s="253"/>
      <c r="BC868" s="253"/>
      <c r="BD868" s="253"/>
      <c r="BE868" s="253"/>
      <c r="BF868" s="253"/>
      <c r="BG868" s="253"/>
      <c r="BH868" s="253"/>
      <c r="BI868" s="253"/>
      <c r="BJ868" s="253"/>
      <c r="BK868" s="253"/>
      <c r="BL868" s="253" t="s">
        <v>1075</v>
      </c>
      <c r="BM868" s="253"/>
      <c r="BN868" s="253"/>
      <c r="BO868" s="253"/>
      <c r="BP868" s="253"/>
      <c r="BQ868" s="253"/>
      <c r="BR868" s="253"/>
      <c r="BS868" s="253"/>
      <c r="BT868" s="253"/>
      <c r="BU868" s="253"/>
      <c r="BV868" s="253"/>
      <c r="BW868" s="253"/>
      <c r="BX868" s="253"/>
      <c r="BY868" s="253"/>
      <c r="BZ868" s="253"/>
      <c r="CA868" s="265" t="s">
        <v>1075</v>
      </c>
      <c r="CB868" s="265"/>
      <c r="CC868" s="265"/>
      <c r="CD868" s="265"/>
      <c r="CE868" s="265"/>
      <c r="CF868" s="265"/>
      <c r="CG868" s="265"/>
      <c r="CH868" s="265"/>
      <c r="CI868" s="265"/>
      <c r="CJ868" s="265"/>
      <c r="CK868" s="265"/>
      <c r="CL868" s="265"/>
      <c r="CM868" s="265"/>
      <c r="CN868" s="265"/>
    </row>
    <row r="869" spans="4:92" ht="14.25" customHeight="1" x14ac:dyDescent="0.35">
      <c r="D869" s="225"/>
      <c r="E869" s="226"/>
      <c r="F869" s="226"/>
      <c r="G869" s="226"/>
      <c r="H869" s="226"/>
      <c r="I869" s="226"/>
      <c r="J869" s="226"/>
      <c r="K869" s="226"/>
      <c r="L869" s="226"/>
      <c r="M869" s="226"/>
      <c r="N869" s="226"/>
      <c r="O869" s="226"/>
      <c r="P869" s="226"/>
      <c r="Q869" s="226"/>
      <c r="R869" s="226"/>
      <c r="S869" s="226"/>
      <c r="T869" s="226"/>
      <c r="U869" s="226"/>
      <c r="V869" s="226"/>
      <c r="W869" s="226"/>
      <c r="X869" s="226"/>
      <c r="Y869" s="226"/>
      <c r="Z869" s="226"/>
      <c r="AA869" s="226"/>
      <c r="AB869" s="226"/>
      <c r="AC869" s="226"/>
      <c r="AD869" s="226"/>
      <c r="AE869" s="226"/>
      <c r="AF869" s="226"/>
      <c r="AG869" s="226"/>
      <c r="AH869" s="226"/>
      <c r="AI869" s="226"/>
      <c r="AJ869" s="226"/>
      <c r="AK869" s="226"/>
      <c r="AL869" s="226"/>
      <c r="AM869" s="226"/>
      <c r="AN869" s="227"/>
      <c r="AO869" s="253"/>
      <c r="AP869" s="253"/>
      <c r="AQ869" s="253"/>
      <c r="AR869" s="253"/>
      <c r="AS869" s="253"/>
      <c r="AT869" s="253"/>
      <c r="AU869" s="253"/>
      <c r="AV869" s="253"/>
      <c r="AW869" s="253"/>
      <c r="AX869" s="253"/>
      <c r="AY869" s="253"/>
      <c r="AZ869" s="253"/>
      <c r="BA869" s="253"/>
      <c r="BB869" s="253"/>
      <c r="BC869" s="253"/>
      <c r="BD869" s="253"/>
      <c r="BE869" s="253"/>
      <c r="BF869" s="253"/>
      <c r="BG869" s="253"/>
      <c r="BH869" s="253"/>
      <c r="BI869" s="253"/>
      <c r="BJ869" s="253"/>
      <c r="BK869" s="253"/>
      <c r="BL869" s="253"/>
      <c r="BM869" s="253"/>
      <c r="BN869" s="253"/>
      <c r="BO869" s="253"/>
      <c r="BP869" s="253"/>
      <c r="BQ869" s="253"/>
      <c r="BR869" s="253"/>
      <c r="BS869" s="253"/>
      <c r="BT869" s="253"/>
      <c r="BU869" s="253"/>
      <c r="BV869" s="253"/>
      <c r="BW869" s="253"/>
      <c r="BX869" s="253"/>
      <c r="BY869" s="253"/>
      <c r="BZ869" s="253"/>
      <c r="CA869" s="265"/>
      <c r="CB869" s="265"/>
      <c r="CC869" s="265"/>
      <c r="CD869" s="265"/>
      <c r="CE869" s="265"/>
      <c r="CF869" s="265"/>
      <c r="CG869" s="265"/>
      <c r="CH869" s="265"/>
      <c r="CI869" s="265"/>
      <c r="CJ869" s="265"/>
      <c r="CK869" s="265"/>
      <c r="CL869" s="265"/>
      <c r="CM869" s="265"/>
      <c r="CN869" s="265"/>
    </row>
    <row r="870" spans="4:92" ht="14.25" customHeight="1" x14ac:dyDescent="0.35">
      <c r="D870" s="215"/>
      <c r="E870" s="215"/>
      <c r="F870" s="215"/>
      <c r="G870" s="215"/>
      <c r="H870" s="215"/>
      <c r="I870" s="215"/>
      <c r="J870" s="215"/>
      <c r="K870" s="215"/>
      <c r="L870" s="215"/>
      <c r="M870" s="215"/>
      <c r="N870" s="215"/>
      <c r="O870" s="215"/>
      <c r="P870" s="215"/>
      <c r="Q870" s="215"/>
      <c r="R870" s="215"/>
      <c r="S870" s="215"/>
      <c r="T870" s="215"/>
      <c r="U870" s="215"/>
      <c r="V870" s="215"/>
      <c r="W870" s="215"/>
      <c r="X870" s="215"/>
      <c r="Y870" s="215"/>
      <c r="Z870" s="215"/>
      <c r="AA870" s="215"/>
      <c r="AB870" s="215"/>
      <c r="AC870" s="215"/>
      <c r="AD870" s="215"/>
      <c r="AE870" s="215"/>
      <c r="AF870" s="215"/>
      <c r="AG870" s="215"/>
      <c r="AH870" s="215"/>
      <c r="AI870" s="215"/>
      <c r="AJ870" s="215"/>
      <c r="AK870" s="215"/>
      <c r="AL870" s="215"/>
      <c r="AM870" s="215"/>
      <c r="AN870" s="215"/>
      <c r="AO870" s="253"/>
      <c r="AP870" s="253"/>
      <c r="AQ870" s="253"/>
      <c r="AR870" s="253"/>
      <c r="AS870" s="253"/>
      <c r="AT870" s="253"/>
      <c r="AU870" s="253"/>
      <c r="AV870" s="253"/>
      <c r="AW870" s="253"/>
      <c r="AX870" s="253"/>
      <c r="AY870" s="253"/>
      <c r="AZ870" s="253"/>
      <c r="BA870" s="253"/>
      <c r="BB870" s="253"/>
      <c r="BC870" s="253"/>
      <c r="BD870" s="253"/>
      <c r="BE870" s="253"/>
      <c r="BF870" s="253"/>
      <c r="BG870" s="253"/>
      <c r="BH870" s="253"/>
      <c r="BI870" s="253"/>
      <c r="BJ870" s="253"/>
      <c r="BK870" s="253"/>
      <c r="BL870" s="253"/>
      <c r="BM870" s="253"/>
      <c r="BN870" s="253"/>
      <c r="BO870" s="253"/>
      <c r="BP870" s="253"/>
      <c r="BQ870" s="253"/>
      <c r="BR870" s="253"/>
      <c r="BS870" s="253"/>
      <c r="BT870" s="253"/>
      <c r="BU870" s="253"/>
      <c r="BV870" s="253"/>
      <c r="BW870" s="253"/>
      <c r="BX870" s="253"/>
      <c r="BY870" s="253"/>
      <c r="BZ870" s="253"/>
      <c r="CA870" s="265"/>
      <c r="CB870" s="265"/>
      <c r="CC870" s="265"/>
      <c r="CD870" s="265"/>
      <c r="CE870" s="265"/>
      <c r="CF870" s="265"/>
      <c r="CG870" s="265"/>
      <c r="CH870" s="265"/>
      <c r="CI870" s="265"/>
      <c r="CJ870" s="265"/>
      <c r="CK870" s="265"/>
      <c r="CL870" s="265"/>
      <c r="CM870" s="265"/>
      <c r="CN870" s="265"/>
    </row>
    <row r="871" spans="4:92" ht="14.25" customHeight="1" x14ac:dyDescent="0.35">
      <c r="D871" s="215"/>
      <c r="E871" s="215"/>
      <c r="F871" s="215"/>
      <c r="G871" s="215"/>
      <c r="H871" s="215"/>
      <c r="I871" s="215"/>
      <c r="J871" s="215"/>
      <c r="K871" s="215"/>
      <c r="L871" s="215"/>
      <c r="M871" s="215"/>
      <c r="N871" s="215"/>
      <c r="O871" s="215"/>
      <c r="P871" s="215"/>
      <c r="Q871" s="215"/>
      <c r="R871" s="215"/>
      <c r="S871" s="215"/>
      <c r="T871" s="215"/>
      <c r="U871" s="215"/>
      <c r="V871" s="215"/>
      <c r="W871" s="215"/>
      <c r="X871" s="215"/>
      <c r="Y871" s="215"/>
      <c r="Z871" s="215"/>
      <c r="AA871" s="215"/>
      <c r="AB871" s="215"/>
      <c r="AC871" s="215"/>
      <c r="AD871" s="215"/>
      <c r="AE871" s="215"/>
      <c r="AF871" s="215"/>
      <c r="AG871" s="215"/>
      <c r="AH871" s="215"/>
      <c r="AI871" s="215"/>
      <c r="AJ871" s="215"/>
      <c r="AK871" s="215"/>
      <c r="AL871" s="215"/>
      <c r="AM871" s="215"/>
      <c r="AN871" s="215"/>
      <c r="AO871" s="253"/>
      <c r="AP871" s="253"/>
      <c r="AQ871" s="253"/>
      <c r="AR871" s="253"/>
      <c r="AS871" s="253"/>
      <c r="AT871" s="253"/>
      <c r="AU871" s="253"/>
      <c r="AV871" s="253"/>
      <c r="AW871" s="253"/>
      <c r="AX871" s="253"/>
      <c r="AY871" s="253"/>
      <c r="AZ871" s="253"/>
      <c r="BA871" s="253"/>
      <c r="BB871" s="253"/>
      <c r="BC871" s="253"/>
      <c r="BD871" s="253"/>
      <c r="BE871" s="253"/>
      <c r="BF871" s="253"/>
      <c r="BG871" s="253"/>
      <c r="BH871" s="253"/>
      <c r="BI871" s="253"/>
      <c r="BJ871" s="253"/>
      <c r="BK871" s="253"/>
      <c r="BL871" s="253"/>
      <c r="BM871" s="253"/>
      <c r="BN871" s="253"/>
      <c r="BO871" s="253"/>
      <c r="BP871" s="253"/>
      <c r="BQ871" s="253"/>
      <c r="BR871" s="253"/>
      <c r="BS871" s="253"/>
      <c r="BT871" s="253"/>
      <c r="BU871" s="253"/>
      <c r="BV871" s="253"/>
      <c r="BW871" s="253"/>
      <c r="BX871" s="253"/>
      <c r="BY871" s="253"/>
      <c r="BZ871" s="253"/>
      <c r="CA871" s="265"/>
      <c r="CB871" s="265"/>
      <c r="CC871" s="265"/>
      <c r="CD871" s="265"/>
      <c r="CE871" s="265"/>
      <c r="CF871" s="265"/>
      <c r="CG871" s="265"/>
      <c r="CH871" s="265"/>
      <c r="CI871" s="265"/>
      <c r="CJ871" s="265"/>
      <c r="CK871" s="265"/>
      <c r="CL871" s="265"/>
      <c r="CM871" s="265"/>
      <c r="CN871" s="265"/>
    </row>
    <row r="872" spans="4:92" ht="14.25" customHeight="1" x14ac:dyDescent="0.35">
      <c r="D872" s="230" t="s">
        <v>615</v>
      </c>
      <c r="E872" s="230"/>
      <c r="F872" s="230"/>
      <c r="G872" s="230"/>
      <c r="H872" s="230"/>
      <c r="I872" s="230"/>
      <c r="J872" s="230"/>
      <c r="K872" s="230"/>
      <c r="L872" s="230"/>
      <c r="M872" s="230"/>
      <c r="N872" s="230"/>
      <c r="O872" s="230"/>
      <c r="P872" s="230"/>
      <c r="Q872" s="230"/>
      <c r="R872" s="230"/>
      <c r="S872" s="230"/>
      <c r="T872" s="230"/>
      <c r="U872" s="230"/>
      <c r="V872" s="230"/>
      <c r="W872" s="230"/>
      <c r="X872" s="230"/>
      <c r="Y872" s="230"/>
      <c r="Z872" s="230"/>
      <c r="AA872" s="230"/>
      <c r="AB872" s="230"/>
      <c r="AC872" s="230"/>
      <c r="AD872" s="230"/>
      <c r="AE872" s="230"/>
      <c r="AF872" s="230"/>
      <c r="AG872" s="230"/>
      <c r="AH872" s="230"/>
      <c r="AI872" s="230"/>
      <c r="AJ872" s="230"/>
      <c r="AK872" s="230"/>
      <c r="AL872" s="230"/>
      <c r="AM872" s="230"/>
      <c r="AN872" s="230"/>
      <c r="AO872" s="230"/>
      <c r="AP872" s="230"/>
      <c r="AQ872" s="230"/>
      <c r="AR872" s="230"/>
      <c r="AS872" s="230"/>
      <c r="AT872" s="230"/>
      <c r="AU872" s="230"/>
      <c r="AV872" s="230"/>
      <c r="AW872" s="230"/>
      <c r="AX872" s="230"/>
      <c r="AY872" s="230"/>
      <c r="AZ872" s="230"/>
      <c r="BA872" s="230"/>
      <c r="BB872" s="230"/>
      <c r="BC872" s="230"/>
      <c r="BD872" s="230"/>
      <c r="BE872" s="230"/>
      <c r="BF872" s="230"/>
      <c r="BG872" s="230"/>
      <c r="BH872" s="230"/>
      <c r="BI872" s="230"/>
      <c r="BJ872" s="230"/>
      <c r="BK872" s="230"/>
      <c r="BL872" s="230"/>
      <c r="BM872" s="230"/>
      <c r="BN872" s="230"/>
      <c r="BO872" s="230"/>
      <c r="BP872" s="230"/>
      <c r="BQ872" s="230"/>
      <c r="BR872" s="230"/>
      <c r="BS872" s="230"/>
      <c r="BT872" s="230"/>
      <c r="BU872" s="230"/>
      <c r="BV872" s="230"/>
      <c r="BW872" s="230"/>
      <c r="BX872" s="230"/>
      <c r="BY872" s="230"/>
      <c r="BZ872" s="230"/>
      <c r="CA872" s="230"/>
      <c r="CB872" s="230"/>
      <c r="CC872" s="230"/>
      <c r="CD872" s="230"/>
      <c r="CE872" s="230"/>
      <c r="CF872" s="230"/>
      <c r="CG872" s="230"/>
      <c r="CH872" s="230"/>
      <c r="CI872" s="230"/>
      <c r="CJ872" s="230"/>
      <c r="CK872" s="230"/>
      <c r="CL872" s="230"/>
      <c r="CM872" s="230"/>
      <c r="CN872" s="230"/>
    </row>
    <row r="873" spans="4:92" ht="14.25" customHeight="1" x14ac:dyDescent="0.35"/>
    <row r="874" spans="4:92" ht="14.25" customHeight="1" x14ac:dyDescent="0.35">
      <c r="D874" s="241" t="s">
        <v>629</v>
      </c>
      <c r="E874" s="241"/>
      <c r="F874" s="241"/>
      <c r="G874" s="241"/>
      <c r="H874" s="241"/>
      <c r="I874" s="241"/>
      <c r="J874" s="241"/>
      <c r="K874" s="241"/>
      <c r="L874" s="241"/>
      <c r="M874" s="241"/>
      <c r="N874" s="241"/>
      <c r="O874" s="241"/>
      <c r="P874" s="241"/>
      <c r="Q874" s="241"/>
      <c r="R874" s="241"/>
      <c r="S874" s="241"/>
      <c r="T874" s="241"/>
      <c r="U874" s="241"/>
      <c r="V874" s="241"/>
      <c r="W874" s="241"/>
      <c r="X874" s="241"/>
      <c r="Y874" s="241"/>
      <c r="Z874" s="241"/>
      <c r="AA874" s="241"/>
      <c r="AB874" s="241"/>
      <c r="AC874" s="241"/>
      <c r="AD874" s="241"/>
      <c r="AE874" s="241"/>
      <c r="AF874" s="241"/>
      <c r="AG874" s="241"/>
      <c r="AH874" s="241"/>
      <c r="AI874" s="241"/>
      <c r="AJ874" s="241"/>
      <c r="AK874" s="241"/>
      <c r="AL874" s="241"/>
      <c r="AM874" s="241"/>
      <c r="AN874" s="241"/>
      <c r="AO874" s="241"/>
      <c r="AP874" s="241"/>
      <c r="AQ874" s="241"/>
      <c r="AR874" s="241"/>
      <c r="AS874" s="241"/>
      <c r="AT874" s="241"/>
      <c r="AV874" s="241" t="s">
        <v>815</v>
      </c>
      <c r="AW874" s="241"/>
      <c r="AX874" s="241"/>
      <c r="AY874" s="241"/>
      <c r="AZ874" s="241"/>
      <c r="BA874" s="241"/>
      <c r="BB874" s="241"/>
      <c r="BC874" s="241"/>
      <c r="BD874" s="241"/>
      <c r="BE874" s="241"/>
      <c r="BF874" s="241"/>
      <c r="BG874" s="241"/>
      <c r="BH874" s="241"/>
      <c r="BI874" s="241"/>
      <c r="BJ874" s="241"/>
      <c r="BK874" s="241"/>
      <c r="BL874" s="241"/>
      <c r="BM874" s="241"/>
      <c r="BN874" s="241"/>
      <c r="BO874" s="241"/>
      <c r="BP874" s="241"/>
      <c r="BQ874" s="241"/>
      <c r="BR874" s="241"/>
      <c r="BS874" s="241"/>
      <c r="BT874" s="241"/>
      <c r="BU874" s="241"/>
      <c r="BV874" s="241"/>
      <c r="BW874" s="241"/>
      <c r="BX874" s="241"/>
      <c r="BY874" s="241"/>
      <c r="BZ874" s="241"/>
      <c r="CA874" s="241"/>
      <c r="CB874" s="241"/>
      <c r="CC874" s="241"/>
      <c r="CD874" s="241"/>
      <c r="CE874" s="241"/>
      <c r="CF874" s="241"/>
      <c r="CG874" s="241"/>
      <c r="CH874" s="241"/>
      <c r="CI874" s="241"/>
      <c r="CJ874" s="241"/>
      <c r="CK874" s="241"/>
      <c r="CL874" s="241"/>
      <c r="CM874" s="241"/>
      <c r="CN874" s="241"/>
    </row>
    <row r="875" spans="4:92" ht="14.25" customHeight="1" x14ac:dyDescent="0.35">
      <c r="D875" s="241"/>
      <c r="E875" s="241"/>
      <c r="F875" s="241"/>
      <c r="G875" s="241"/>
      <c r="H875" s="241"/>
      <c r="I875" s="241"/>
      <c r="J875" s="241"/>
      <c r="K875" s="241"/>
      <c r="L875" s="241"/>
      <c r="M875" s="241"/>
      <c r="N875" s="241"/>
      <c r="O875" s="241"/>
      <c r="P875" s="241"/>
      <c r="Q875" s="241"/>
      <c r="R875" s="241"/>
      <c r="S875" s="241"/>
      <c r="T875" s="241"/>
      <c r="U875" s="241"/>
      <c r="V875" s="241"/>
      <c r="W875" s="241"/>
      <c r="X875" s="241"/>
      <c r="Y875" s="241"/>
      <c r="Z875" s="241"/>
      <c r="AA875" s="241"/>
      <c r="AB875" s="241"/>
      <c r="AC875" s="241"/>
      <c r="AD875" s="241"/>
      <c r="AE875" s="241"/>
      <c r="AF875" s="241"/>
      <c r="AG875" s="241"/>
      <c r="AH875" s="241"/>
      <c r="AI875" s="241"/>
      <c r="AJ875" s="241"/>
      <c r="AK875" s="241"/>
      <c r="AL875" s="241"/>
      <c r="AM875" s="241"/>
      <c r="AN875" s="241"/>
      <c r="AO875" s="241"/>
      <c r="AP875" s="241"/>
      <c r="AQ875" s="241"/>
      <c r="AR875" s="241"/>
      <c r="AS875" s="241"/>
      <c r="AT875" s="241"/>
      <c r="AV875" s="220"/>
      <c r="AW875" s="220"/>
      <c r="AX875" s="220"/>
      <c r="AY875" s="220"/>
      <c r="AZ875" s="220"/>
      <c r="BA875" s="220"/>
      <c r="BB875" s="220"/>
      <c r="BC875" s="220"/>
      <c r="BD875" s="220"/>
      <c r="BE875" s="220"/>
      <c r="BF875" s="220"/>
      <c r="BG875" s="220"/>
      <c r="BH875" s="220"/>
      <c r="BI875" s="220"/>
      <c r="BJ875" s="220"/>
      <c r="BK875" s="220"/>
      <c r="BL875" s="220"/>
      <c r="BM875" s="220"/>
      <c r="BN875" s="220"/>
      <c r="BO875" s="220"/>
      <c r="BP875" s="220"/>
      <c r="BQ875" s="220"/>
      <c r="BR875" s="220"/>
      <c r="BS875" s="220"/>
      <c r="BT875" s="220"/>
      <c r="BU875" s="220"/>
      <c r="BV875" s="220"/>
      <c r="BW875" s="220"/>
      <c r="BX875" s="220"/>
      <c r="BY875" s="220"/>
      <c r="BZ875" s="220"/>
      <c r="CA875" s="220"/>
      <c r="CB875" s="220"/>
      <c r="CC875" s="220"/>
      <c r="CD875" s="220"/>
      <c r="CE875" s="220"/>
      <c r="CF875" s="220"/>
      <c r="CG875" s="220"/>
      <c r="CH875" s="220"/>
      <c r="CI875" s="220"/>
      <c r="CJ875" s="220"/>
      <c r="CK875" s="220"/>
      <c r="CL875" s="220"/>
      <c r="CM875" s="220"/>
      <c r="CN875" s="220"/>
    </row>
    <row r="876" spans="4:92" ht="14.25" customHeight="1" x14ac:dyDescent="0.35">
      <c r="D876" s="246" t="s">
        <v>455</v>
      </c>
      <c r="E876" s="247"/>
      <c r="F876" s="247"/>
      <c r="G876" s="247"/>
      <c r="H876" s="247"/>
      <c r="I876" s="247"/>
      <c r="J876" s="247"/>
      <c r="K876" s="247"/>
      <c r="L876" s="247"/>
      <c r="M876" s="247"/>
      <c r="N876" s="247"/>
      <c r="O876" s="247"/>
      <c r="P876" s="247"/>
      <c r="Q876" s="247"/>
      <c r="R876" s="247"/>
      <c r="S876" s="247"/>
      <c r="T876" s="247"/>
      <c r="U876" s="247"/>
      <c r="V876" s="247"/>
      <c r="W876" s="247"/>
      <c r="X876" s="247"/>
      <c r="Y876" s="248"/>
      <c r="Z876" s="246" t="s">
        <v>456</v>
      </c>
      <c r="AA876" s="247"/>
      <c r="AB876" s="247"/>
      <c r="AC876" s="247"/>
      <c r="AD876" s="247"/>
      <c r="AE876" s="247"/>
      <c r="AF876" s="247"/>
      <c r="AG876" s="247"/>
      <c r="AH876" s="247"/>
      <c r="AI876" s="247"/>
      <c r="AJ876" s="247"/>
      <c r="AK876" s="247"/>
      <c r="AL876" s="247"/>
      <c r="AM876" s="247"/>
      <c r="AN876" s="247"/>
      <c r="AO876" s="247"/>
      <c r="AP876" s="247"/>
      <c r="AQ876" s="247"/>
      <c r="AR876" s="247"/>
      <c r="AS876" s="247"/>
      <c r="AT876" s="248"/>
      <c r="AU876" s="7"/>
      <c r="AV876" s="246" t="s">
        <v>460</v>
      </c>
      <c r="AW876" s="247"/>
      <c r="AX876" s="247"/>
      <c r="AY876" s="247"/>
      <c r="AZ876" s="247"/>
      <c r="BA876" s="247"/>
      <c r="BB876" s="247"/>
      <c r="BC876" s="247"/>
      <c r="BD876" s="247"/>
      <c r="BE876" s="247"/>
      <c r="BF876" s="247"/>
      <c r="BG876" s="247"/>
      <c r="BH876" s="247"/>
      <c r="BI876" s="247"/>
      <c r="BJ876" s="247"/>
      <c r="BK876" s="248"/>
      <c r="BL876" s="246" t="s">
        <v>461</v>
      </c>
      <c r="BM876" s="247"/>
      <c r="BN876" s="247"/>
      <c r="BO876" s="247"/>
      <c r="BP876" s="247"/>
      <c r="BQ876" s="247"/>
      <c r="BR876" s="247"/>
      <c r="BS876" s="229" t="s">
        <v>462</v>
      </c>
      <c r="BT876" s="229"/>
      <c r="BU876" s="229"/>
      <c r="BV876" s="229"/>
      <c r="BW876" s="229"/>
      <c r="BX876" s="229"/>
      <c r="BY876" s="229"/>
      <c r="BZ876" s="229" t="s">
        <v>463</v>
      </c>
      <c r="CA876" s="229"/>
      <c r="CB876" s="229"/>
      <c r="CC876" s="229"/>
      <c r="CD876" s="229"/>
      <c r="CE876" s="229"/>
      <c r="CF876" s="229"/>
      <c r="CG876" s="246" t="s">
        <v>464</v>
      </c>
      <c r="CH876" s="247"/>
      <c r="CI876" s="247"/>
      <c r="CJ876" s="247"/>
      <c r="CK876" s="247"/>
      <c r="CL876" s="247"/>
      <c r="CM876" s="247"/>
      <c r="CN876" s="248"/>
    </row>
    <row r="877" spans="4:92" ht="14.25" customHeight="1" x14ac:dyDescent="0.35">
      <c r="D877" s="249"/>
      <c r="E877" s="250"/>
      <c r="F877" s="250"/>
      <c r="G877" s="250"/>
      <c r="H877" s="250"/>
      <c r="I877" s="250"/>
      <c r="J877" s="250"/>
      <c r="K877" s="250"/>
      <c r="L877" s="250"/>
      <c r="M877" s="250"/>
      <c r="N877" s="250"/>
      <c r="O877" s="250"/>
      <c r="P877" s="250"/>
      <c r="Q877" s="250"/>
      <c r="R877" s="250"/>
      <c r="S877" s="250"/>
      <c r="T877" s="250"/>
      <c r="U877" s="250"/>
      <c r="V877" s="250"/>
      <c r="W877" s="250"/>
      <c r="X877" s="250"/>
      <c r="Y877" s="251"/>
      <c r="Z877" s="229" t="s">
        <v>457</v>
      </c>
      <c r="AA877" s="229"/>
      <c r="AB877" s="229"/>
      <c r="AC877" s="229"/>
      <c r="AD877" s="229"/>
      <c r="AE877" s="229"/>
      <c r="AF877" s="229" t="s">
        <v>458</v>
      </c>
      <c r="AG877" s="229"/>
      <c r="AH877" s="229"/>
      <c r="AI877" s="229"/>
      <c r="AJ877" s="229"/>
      <c r="AK877" s="229"/>
      <c r="AL877" s="229"/>
      <c r="AM877" s="229"/>
      <c r="AN877" s="229" t="s">
        <v>459</v>
      </c>
      <c r="AO877" s="229"/>
      <c r="AP877" s="229"/>
      <c r="AQ877" s="229"/>
      <c r="AR877" s="229"/>
      <c r="AS877" s="229"/>
      <c r="AT877" s="229"/>
      <c r="AU877" s="7"/>
      <c r="AV877" s="249"/>
      <c r="AW877" s="250"/>
      <c r="AX877" s="250"/>
      <c r="AY877" s="250"/>
      <c r="AZ877" s="250"/>
      <c r="BA877" s="250"/>
      <c r="BB877" s="250"/>
      <c r="BC877" s="250"/>
      <c r="BD877" s="250"/>
      <c r="BE877" s="250"/>
      <c r="BF877" s="250"/>
      <c r="BG877" s="250"/>
      <c r="BH877" s="250"/>
      <c r="BI877" s="250"/>
      <c r="BJ877" s="250"/>
      <c r="BK877" s="251"/>
      <c r="BL877" s="327"/>
      <c r="BM877" s="328"/>
      <c r="BN877" s="328"/>
      <c r="BO877" s="328"/>
      <c r="BP877" s="328"/>
      <c r="BQ877" s="328"/>
      <c r="BR877" s="328"/>
      <c r="BS877" s="229"/>
      <c r="BT877" s="229"/>
      <c r="BU877" s="229"/>
      <c r="BV877" s="229"/>
      <c r="BW877" s="229"/>
      <c r="BX877" s="229"/>
      <c r="BY877" s="229"/>
      <c r="BZ877" s="229"/>
      <c r="CA877" s="229"/>
      <c r="CB877" s="229"/>
      <c r="CC877" s="229"/>
      <c r="CD877" s="229"/>
      <c r="CE877" s="229"/>
      <c r="CF877" s="229"/>
      <c r="CG877" s="249"/>
      <c r="CH877" s="250"/>
      <c r="CI877" s="250"/>
      <c r="CJ877" s="250"/>
      <c r="CK877" s="250"/>
      <c r="CL877" s="250"/>
      <c r="CM877" s="250"/>
      <c r="CN877" s="251"/>
    </row>
    <row r="878" spans="4:92" ht="14.25" customHeight="1" x14ac:dyDescent="0.35">
      <c r="D878" s="215" t="s">
        <v>1076</v>
      </c>
      <c r="E878" s="215"/>
      <c r="F878" s="215"/>
      <c r="G878" s="215"/>
      <c r="H878" s="215"/>
      <c r="I878" s="215"/>
      <c r="J878" s="215"/>
      <c r="K878" s="215"/>
      <c r="L878" s="215"/>
      <c r="M878" s="215"/>
      <c r="N878" s="215"/>
      <c r="O878" s="215"/>
      <c r="P878" s="215"/>
      <c r="Q878" s="215"/>
      <c r="R878" s="215"/>
      <c r="S878" s="215"/>
      <c r="T878" s="215"/>
      <c r="U878" s="215"/>
      <c r="V878" s="215"/>
      <c r="W878" s="215"/>
      <c r="X878" s="215"/>
      <c r="Y878" s="215"/>
      <c r="Z878" s="215" t="s">
        <v>875</v>
      </c>
      <c r="AA878" s="215"/>
      <c r="AB878" s="215"/>
      <c r="AC878" s="215"/>
      <c r="AD878" s="215"/>
      <c r="AE878" s="215"/>
      <c r="AF878" s="215"/>
      <c r="AG878" s="215"/>
      <c r="AH878" s="215"/>
      <c r="AI878" s="215"/>
      <c r="AJ878" s="215"/>
      <c r="AK878" s="215"/>
      <c r="AL878" s="215"/>
      <c r="AM878" s="215"/>
      <c r="AN878" s="215"/>
      <c r="AO878" s="215"/>
      <c r="AP878" s="215"/>
      <c r="AQ878" s="215"/>
      <c r="AR878" s="215"/>
      <c r="AS878" s="215"/>
      <c r="AT878" s="215"/>
      <c r="AV878" s="234"/>
      <c r="AW878" s="235"/>
      <c r="AX878" s="235"/>
      <c r="AY878" s="235"/>
      <c r="AZ878" s="235"/>
      <c r="BA878" s="235"/>
      <c r="BB878" s="235"/>
      <c r="BC878" s="235"/>
      <c r="BD878" s="235"/>
      <c r="BE878" s="235"/>
      <c r="BF878" s="235"/>
      <c r="BG878" s="235"/>
      <c r="BH878" s="235"/>
      <c r="BI878" s="235"/>
      <c r="BJ878" s="235"/>
      <c r="BK878" s="236"/>
      <c r="BL878" s="215"/>
      <c r="BM878" s="215"/>
      <c r="BN878" s="215"/>
      <c r="BO878" s="215"/>
      <c r="BP878" s="215"/>
      <c r="BQ878" s="215"/>
      <c r="BR878" s="215"/>
      <c r="BS878" s="212"/>
      <c r="BT878" s="213"/>
      <c r="BU878" s="213"/>
      <c r="BV878" s="213"/>
      <c r="BW878" s="213"/>
      <c r="BX878" s="213"/>
      <c r="BY878" s="214"/>
      <c r="BZ878" s="212"/>
      <c r="CA878" s="213"/>
      <c r="CB878" s="213"/>
      <c r="CC878" s="213"/>
      <c r="CD878" s="213"/>
      <c r="CE878" s="213"/>
      <c r="CF878" s="214"/>
      <c r="CG878" s="215"/>
      <c r="CH878" s="215"/>
      <c r="CI878" s="215"/>
      <c r="CJ878" s="215"/>
      <c r="CK878" s="215"/>
      <c r="CL878" s="215"/>
      <c r="CM878" s="215"/>
      <c r="CN878" s="215"/>
    </row>
    <row r="879" spans="4:92" ht="14.25" customHeight="1" x14ac:dyDescent="0.35">
      <c r="D879" s="215"/>
      <c r="E879" s="215"/>
      <c r="F879" s="215"/>
      <c r="G879" s="215"/>
      <c r="H879" s="215"/>
      <c r="I879" s="215"/>
      <c r="J879" s="215"/>
      <c r="K879" s="215"/>
      <c r="L879" s="215"/>
      <c r="M879" s="215"/>
      <c r="N879" s="215"/>
      <c r="O879" s="215"/>
      <c r="P879" s="215"/>
      <c r="Q879" s="215"/>
      <c r="R879" s="215"/>
      <c r="S879" s="215"/>
      <c r="T879" s="215"/>
      <c r="U879" s="215"/>
      <c r="V879" s="215"/>
      <c r="W879" s="215"/>
      <c r="X879" s="215"/>
      <c r="Y879" s="215"/>
      <c r="Z879" s="215"/>
      <c r="AA879" s="215"/>
      <c r="AB879" s="215"/>
      <c r="AC879" s="215"/>
      <c r="AD879" s="215"/>
      <c r="AE879" s="215"/>
      <c r="AF879" s="215"/>
      <c r="AG879" s="215"/>
      <c r="AH879" s="215"/>
      <c r="AI879" s="215"/>
      <c r="AJ879" s="215"/>
      <c r="AK879" s="215"/>
      <c r="AL879" s="215"/>
      <c r="AM879" s="215"/>
      <c r="AN879" s="215"/>
      <c r="AO879" s="215"/>
      <c r="AP879" s="215"/>
      <c r="AQ879" s="215"/>
      <c r="AR879" s="215"/>
      <c r="AS879" s="215"/>
      <c r="AT879" s="215"/>
      <c r="AV879" s="234"/>
      <c r="AW879" s="235"/>
      <c r="AX879" s="235"/>
      <c r="AY879" s="235"/>
      <c r="AZ879" s="235"/>
      <c r="BA879" s="235"/>
      <c r="BB879" s="235"/>
      <c r="BC879" s="235"/>
      <c r="BD879" s="235"/>
      <c r="BE879" s="235"/>
      <c r="BF879" s="235"/>
      <c r="BG879" s="235"/>
      <c r="BH879" s="235"/>
      <c r="BI879" s="235"/>
      <c r="BJ879" s="235"/>
      <c r="BK879" s="236"/>
      <c r="BL879" s="215"/>
      <c r="BM879" s="215"/>
      <c r="BN879" s="215"/>
      <c r="BO879" s="215"/>
      <c r="BP879" s="215"/>
      <c r="BQ879" s="215"/>
      <c r="BR879" s="215"/>
      <c r="BS879" s="212"/>
      <c r="BT879" s="213"/>
      <c r="BU879" s="213"/>
      <c r="BV879" s="213"/>
      <c r="BW879" s="213"/>
      <c r="BX879" s="213"/>
      <c r="BY879" s="214"/>
      <c r="BZ879" s="212"/>
      <c r="CA879" s="213"/>
      <c r="CB879" s="213"/>
      <c r="CC879" s="213"/>
      <c r="CD879" s="213"/>
      <c r="CE879" s="213"/>
      <c r="CF879" s="214"/>
      <c r="CG879" s="215"/>
      <c r="CH879" s="215"/>
      <c r="CI879" s="215"/>
      <c r="CJ879" s="215"/>
      <c r="CK879" s="215"/>
      <c r="CL879" s="215"/>
      <c r="CM879" s="215"/>
      <c r="CN879" s="215"/>
    </row>
    <row r="880" spans="4:92" ht="14.25" customHeight="1" x14ac:dyDescent="0.35">
      <c r="D880" s="215"/>
      <c r="E880" s="215"/>
      <c r="F880" s="215"/>
      <c r="G880" s="215"/>
      <c r="H880" s="215"/>
      <c r="I880" s="215"/>
      <c r="J880" s="215"/>
      <c r="K880" s="215"/>
      <c r="L880" s="215"/>
      <c r="M880" s="215"/>
      <c r="N880" s="215"/>
      <c r="O880" s="215"/>
      <c r="P880" s="215"/>
      <c r="Q880" s="215"/>
      <c r="R880" s="215"/>
      <c r="S880" s="215"/>
      <c r="T880" s="215"/>
      <c r="U880" s="215"/>
      <c r="V880" s="215"/>
      <c r="W880" s="215"/>
      <c r="X880" s="215"/>
      <c r="Y880" s="215"/>
      <c r="Z880" s="215"/>
      <c r="AA880" s="215"/>
      <c r="AB880" s="215"/>
      <c r="AC880" s="215"/>
      <c r="AD880" s="215"/>
      <c r="AE880" s="215"/>
      <c r="AF880" s="215"/>
      <c r="AG880" s="215"/>
      <c r="AH880" s="215"/>
      <c r="AI880" s="215"/>
      <c r="AJ880" s="215"/>
      <c r="AK880" s="215"/>
      <c r="AL880" s="215"/>
      <c r="AM880" s="215"/>
      <c r="AN880" s="215"/>
      <c r="AO880" s="215"/>
      <c r="AP880" s="215"/>
      <c r="AQ880" s="215"/>
      <c r="AR880" s="215"/>
      <c r="AS880" s="215"/>
      <c r="AT880" s="215"/>
      <c r="AV880" s="233"/>
      <c r="AW880" s="233"/>
      <c r="AX880" s="233"/>
      <c r="AY880" s="233"/>
      <c r="AZ880" s="233"/>
      <c r="BA880" s="233"/>
      <c r="BB880" s="233"/>
      <c r="BC880" s="233"/>
      <c r="BD880" s="233"/>
      <c r="BE880" s="233"/>
      <c r="BF880" s="233"/>
      <c r="BG880" s="233"/>
      <c r="BH880" s="233"/>
      <c r="BI880" s="233"/>
      <c r="BJ880" s="233"/>
      <c r="BK880" s="233"/>
      <c r="BL880" s="215"/>
      <c r="BM880" s="215"/>
      <c r="BN880" s="215"/>
      <c r="BO880" s="215"/>
      <c r="BP880" s="215"/>
      <c r="BQ880" s="215"/>
      <c r="BR880" s="215"/>
      <c r="BS880" s="212"/>
      <c r="BT880" s="213"/>
      <c r="BU880" s="213"/>
      <c r="BV880" s="213"/>
      <c r="BW880" s="213"/>
      <c r="BX880" s="213"/>
      <c r="BY880" s="214"/>
      <c r="BZ880" s="212"/>
      <c r="CA880" s="213"/>
      <c r="CB880" s="213"/>
      <c r="CC880" s="213"/>
      <c r="CD880" s="213"/>
      <c r="CE880" s="213"/>
      <c r="CF880" s="214"/>
      <c r="CG880" s="215"/>
      <c r="CH880" s="215"/>
      <c r="CI880" s="215"/>
      <c r="CJ880" s="215"/>
      <c r="CK880" s="215"/>
      <c r="CL880" s="215"/>
      <c r="CM880" s="215"/>
      <c r="CN880" s="215"/>
    </row>
    <row r="881" spans="4:144" ht="14.25" customHeight="1" x14ac:dyDescent="0.35">
      <c r="D881" s="215"/>
      <c r="E881" s="215"/>
      <c r="F881" s="215"/>
      <c r="G881" s="215"/>
      <c r="H881" s="215"/>
      <c r="I881" s="215"/>
      <c r="J881" s="215"/>
      <c r="K881" s="215"/>
      <c r="L881" s="215"/>
      <c r="M881" s="215"/>
      <c r="N881" s="215"/>
      <c r="O881" s="215"/>
      <c r="P881" s="215"/>
      <c r="Q881" s="215"/>
      <c r="R881" s="215"/>
      <c r="S881" s="215"/>
      <c r="T881" s="215"/>
      <c r="U881" s="215"/>
      <c r="V881" s="215"/>
      <c r="W881" s="215"/>
      <c r="X881" s="215"/>
      <c r="Y881" s="215"/>
      <c r="Z881" s="215"/>
      <c r="AA881" s="215"/>
      <c r="AB881" s="215"/>
      <c r="AC881" s="215"/>
      <c r="AD881" s="215"/>
      <c r="AE881" s="215"/>
      <c r="AF881" s="215"/>
      <c r="AG881" s="215"/>
      <c r="AH881" s="215"/>
      <c r="AI881" s="215"/>
      <c r="AJ881" s="215"/>
      <c r="AK881" s="215"/>
      <c r="AL881" s="215"/>
      <c r="AM881" s="215"/>
      <c r="AN881" s="215"/>
      <c r="AO881" s="215"/>
      <c r="AP881" s="215"/>
      <c r="AQ881" s="215"/>
      <c r="AR881" s="215"/>
      <c r="AS881" s="215"/>
      <c r="AT881" s="215"/>
      <c r="AV881" s="233"/>
      <c r="AW881" s="233"/>
      <c r="AX881" s="233"/>
      <c r="AY881" s="233"/>
      <c r="AZ881" s="233"/>
      <c r="BA881" s="233"/>
      <c r="BB881" s="233"/>
      <c r="BC881" s="233"/>
      <c r="BD881" s="233"/>
      <c r="BE881" s="233"/>
      <c r="BF881" s="233"/>
      <c r="BG881" s="233"/>
      <c r="BH881" s="233"/>
      <c r="BI881" s="233"/>
      <c r="BJ881" s="233"/>
      <c r="BK881" s="233"/>
      <c r="BL881" s="215"/>
      <c r="BM881" s="215"/>
      <c r="BN881" s="215"/>
      <c r="BO881" s="215"/>
      <c r="BP881" s="215"/>
      <c r="BQ881" s="215"/>
      <c r="BR881" s="215"/>
      <c r="BS881" s="212"/>
      <c r="BT881" s="213"/>
      <c r="BU881" s="213"/>
      <c r="BV881" s="213"/>
      <c r="BW881" s="213"/>
      <c r="BX881" s="213"/>
      <c r="BY881" s="214"/>
      <c r="BZ881" s="212"/>
      <c r="CA881" s="213"/>
      <c r="CB881" s="213"/>
      <c r="CC881" s="213"/>
      <c r="CD881" s="213"/>
      <c r="CE881" s="213"/>
      <c r="CF881" s="214"/>
      <c r="CG881" s="215"/>
      <c r="CH881" s="215"/>
      <c r="CI881" s="215"/>
      <c r="CJ881" s="215"/>
      <c r="CK881" s="215"/>
      <c r="CL881" s="215"/>
      <c r="CM881" s="215"/>
      <c r="CN881" s="215"/>
    </row>
    <row r="882" spans="4:144" ht="14.25" customHeight="1" x14ac:dyDescent="0.35">
      <c r="D882" s="215"/>
      <c r="E882" s="215"/>
      <c r="F882" s="215"/>
      <c r="G882" s="215"/>
      <c r="H882" s="215"/>
      <c r="I882" s="215"/>
      <c r="J882" s="215"/>
      <c r="K882" s="215"/>
      <c r="L882" s="215"/>
      <c r="M882" s="215"/>
      <c r="N882" s="215"/>
      <c r="O882" s="215"/>
      <c r="P882" s="215"/>
      <c r="Q882" s="215"/>
      <c r="R882" s="215"/>
      <c r="S882" s="215"/>
      <c r="T882" s="215"/>
      <c r="U882" s="215"/>
      <c r="V882" s="215"/>
      <c r="W882" s="215"/>
      <c r="X882" s="215"/>
      <c r="Y882" s="215"/>
      <c r="Z882" s="215"/>
      <c r="AA882" s="215"/>
      <c r="AB882" s="215"/>
      <c r="AC882" s="215"/>
      <c r="AD882" s="215"/>
      <c r="AE882" s="215"/>
      <c r="AF882" s="215"/>
      <c r="AG882" s="215"/>
      <c r="AH882" s="215"/>
      <c r="AI882" s="215"/>
      <c r="AJ882" s="215"/>
      <c r="AK882" s="215"/>
      <c r="AL882" s="215"/>
      <c r="AM882" s="215"/>
      <c r="AN882" s="215"/>
      <c r="AO882" s="215"/>
      <c r="AP882" s="215"/>
      <c r="AQ882" s="215"/>
      <c r="AR882" s="215"/>
      <c r="AS882" s="215"/>
      <c r="AT882" s="215"/>
      <c r="AV882" s="233"/>
      <c r="AW882" s="233"/>
      <c r="AX882" s="233"/>
      <c r="AY882" s="233"/>
      <c r="AZ882" s="233"/>
      <c r="BA882" s="233"/>
      <c r="BB882" s="233"/>
      <c r="BC882" s="233"/>
      <c r="BD882" s="233"/>
      <c r="BE882" s="233"/>
      <c r="BF882" s="233"/>
      <c r="BG882" s="233"/>
      <c r="BH882" s="233"/>
      <c r="BI882" s="233"/>
      <c r="BJ882" s="233"/>
      <c r="BK882" s="233"/>
      <c r="BL882" s="215"/>
      <c r="BM882" s="215"/>
      <c r="BN882" s="215"/>
      <c r="BO882" s="215"/>
      <c r="BP882" s="215"/>
      <c r="BQ882" s="215"/>
      <c r="BR882" s="215"/>
      <c r="BS882" s="212"/>
      <c r="BT882" s="213"/>
      <c r="BU882" s="213"/>
      <c r="BV882" s="213"/>
      <c r="BW882" s="213"/>
      <c r="BX882" s="213"/>
      <c r="BY882" s="214"/>
      <c r="BZ882" s="212"/>
      <c r="CA882" s="213"/>
      <c r="CB882" s="213"/>
      <c r="CC882" s="213"/>
      <c r="CD882" s="213"/>
      <c r="CE882" s="213"/>
      <c r="CF882" s="214"/>
      <c r="CG882" s="215"/>
      <c r="CH882" s="215"/>
      <c r="CI882" s="215"/>
      <c r="CJ882" s="215"/>
      <c r="CK882" s="215"/>
      <c r="CL882" s="215"/>
      <c r="CM882" s="215"/>
      <c r="CN882" s="215"/>
    </row>
    <row r="883" spans="4:144" ht="14.25" customHeight="1" x14ac:dyDescent="0.35">
      <c r="D883" s="215"/>
      <c r="E883" s="215"/>
      <c r="F883" s="215"/>
      <c r="G883" s="215"/>
      <c r="H883" s="215"/>
      <c r="I883" s="215"/>
      <c r="J883" s="215"/>
      <c r="K883" s="215"/>
      <c r="L883" s="215"/>
      <c r="M883" s="215"/>
      <c r="N883" s="215"/>
      <c r="O883" s="215"/>
      <c r="P883" s="215"/>
      <c r="Q883" s="215"/>
      <c r="R883" s="215"/>
      <c r="S883" s="215"/>
      <c r="T883" s="215"/>
      <c r="U883" s="215"/>
      <c r="V883" s="215"/>
      <c r="W883" s="215"/>
      <c r="X883" s="215"/>
      <c r="Y883" s="215"/>
      <c r="Z883" s="215"/>
      <c r="AA883" s="215"/>
      <c r="AB883" s="215"/>
      <c r="AC883" s="215"/>
      <c r="AD883" s="215"/>
      <c r="AE883" s="215"/>
      <c r="AF883" s="215"/>
      <c r="AG883" s="215"/>
      <c r="AH883" s="215"/>
      <c r="AI883" s="215"/>
      <c r="AJ883" s="215"/>
      <c r="AK883" s="215"/>
      <c r="AL883" s="215"/>
      <c r="AM883" s="215"/>
      <c r="AN883" s="215"/>
      <c r="AO883" s="215"/>
      <c r="AP883" s="215"/>
      <c r="AQ883" s="215"/>
      <c r="AR883" s="215"/>
      <c r="AS883" s="215"/>
      <c r="AT883" s="215"/>
      <c r="AV883" s="233"/>
      <c r="AW883" s="233"/>
      <c r="AX883" s="233"/>
      <c r="AY883" s="233"/>
      <c r="AZ883" s="233"/>
      <c r="BA883" s="233"/>
      <c r="BB883" s="233"/>
      <c r="BC883" s="233"/>
      <c r="BD883" s="233"/>
      <c r="BE883" s="233"/>
      <c r="BF883" s="233"/>
      <c r="BG883" s="233"/>
      <c r="BH883" s="233"/>
      <c r="BI883" s="233"/>
      <c r="BJ883" s="233"/>
      <c r="BK883" s="233"/>
      <c r="BL883" s="215"/>
      <c r="BM883" s="215"/>
      <c r="BN883" s="215"/>
      <c r="BO883" s="215"/>
      <c r="BP883" s="215"/>
      <c r="BQ883" s="215"/>
      <c r="BR883" s="215"/>
      <c r="BS883" s="212"/>
      <c r="BT883" s="213"/>
      <c r="BU883" s="213"/>
      <c r="BV883" s="213"/>
      <c r="BW883" s="213"/>
      <c r="BX883" s="213"/>
      <c r="BY883" s="214"/>
      <c r="BZ883" s="212"/>
      <c r="CA883" s="213"/>
      <c r="CB883" s="213"/>
      <c r="CC883" s="213"/>
      <c r="CD883" s="213"/>
      <c r="CE883" s="213"/>
      <c r="CF883" s="214"/>
      <c r="CG883" s="215"/>
      <c r="CH883" s="215"/>
      <c r="CI883" s="215"/>
      <c r="CJ883" s="215"/>
      <c r="CK883" s="215"/>
      <c r="CL883" s="215"/>
      <c r="CM883" s="215"/>
      <c r="CN883" s="215"/>
    </row>
    <row r="884" spans="4:144" ht="14.25" customHeight="1" x14ac:dyDescent="0.35">
      <c r="D884" s="215"/>
      <c r="E884" s="215"/>
      <c r="F884" s="215"/>
      <c r="G884" s="215"/>
      <c r="H884" s="215"/>
      <c r="I884" s="215"/>
      <c r="J884" s="215"/>
      <c r="K884" s="215"/>
      <c r="L884" s="215"/>
      <c r="M884" s="215"/>
      <c r="N884" s="215"/>
      <c r="O884" s="215"/>
      <c r="P884" s="215"/>
      <c r="Q884" s="215"/>
      <c r="R884" s="215"/>
      <c r="S884" s="215"/>
      <c r="T884" s="215"/>
      <c r="U884" s="215"/>
      <c r="V884" s="215"/>
      <c r="W884" s="215"/>
      <c r="X884" s="215"/>
      <c r="Y884" s="215"/>
      <c r="Z884" s="215"/>
      <c r="AA884" s="215"/>
      <c r="AB884" s="215"/>
      <c r="AC884" s="215"/>
      <c r="AD884" s="215"/>
      <c r="AE884" s="215"/>
      <c r="AF884" s="215"/>
      <c r="AG884" s="215"/>
      <c r="AH884" s="215"/>
      <c r="AI884" s="215"/>
      <c r="AJ884" s="215"/>
      <c r="AK884" s="215"/>
      <c r="AL884" s="215"/>
      <c r="AM884" s="215"/>
      <c r="AN884" s="215"/>
      <c r="AO884" s="215"/>
      <c r="AP884" s="215"/>
      <c r="AQ884" s="215"/>
      <c r="AR884" s="215"/>
      <c r="AS884" s="215"/>
      <c r="AT884" s="215"/>
      <c r="AV884" s="233"/>
      <c r="AW884" s="233"/>
      <c r="AX884" s="233"/>
      <c r="AY884" s="233"/>
      <c r="AZ884" s="233"/>
      <c r="BA884" s="233"/>
      <c r="BB884" s="233"/>
      <c r="BC884" s="233"/>
      <c r="BD884" s="233"/>
      <c r="BE884" s="233"/>
      <c r="BF884" s="233"/>
      <c r="BG884" s="233"/>
      <c r="BH884" s="233"/>
      <c r="BI884" s="233"/>
      <c r="BJ884" s="233"/>
      <c r="BK884" s="233"/>
      <c r="BL884" s="215"/>
      <c r="BM884" s="215"/>
      <c r="BN884" s="215"/>
      <c r="BO884" s="215"/>
      <c r="BP884" s="215"/>
      <c r="BQ884" s="215"/>
      <c r="BR884" s="215"/>
      <c r="BS884" s="212"/>
      <c r="BT884" s="213"/>
      <c r="BU884" s="213"/>
      <c r="BV884" s="213"/>
      <c r="BW884" s="213"/>
      <c r="BX884" s="213"/>
      <c r="BY884" s="214"/>
      <c r="BZ884" s="212"/>
      <c r="CA884" s="213"/>
      <c r="CB884" s="213"/>
      <c r="CC884" s="213"/>
      <c r="CD884" s="213"/>
      <c r="CE884" s="213"/>
      <c r="CF884" s="214"/>
      <c r="CG884" s="215"/>
      <c r="CH884" s="215"/>
      <c r="CI884" s="215"/>
      <c r="CJ884" s="215"/>
      <c r="CK884" s="215"/>
      <c r="CL884" s="215"/>
      <c r="CM884" s="215"/>
      <c r="CN884" s="215"/>
    </row>
    <row r="885" spans="4:144" ht="14.25" customHeight="1" x14ac:dyDescent="0.35">
      <c r="D885" s="215"/>
      <c r="E885" s="215"/>
      <c r="F885" s="215"/>
      <c r="G885" s="215"/>
      <c r="H885" s="215"/>
      <c r="I885" s="215"/>
      <c r="J885" s="215"/>
      <c r="K885" s="215"/>
      <c r="L885" s="215"/>
      <c r="M885" s="215"/>
      <c r="N885" s="215"/>
      <c r="O885" s="215"/>
      <c r="P885" s="215"/>
      <c r="Q885" s="215"/>
      <c r="R885" s="215"/>
      <c r="S885" s="215"/>
      <c r="T885" s="215"/>
      <c r="U885" s="215"/>
      <c r="V885" s="215"/>
      <c r="W885" s="215"/>
      <c r="X885" s="215"/>
      <c r="Y885" s="215"/>
      <c r="Z885" s="215"/>
      <c r="AA885" s="215"/>
      <c r="AB885" s="215"/>
      <c r="AC885" s="215"/>
      <c r="AD885" s="215"/>
      <c r="AE885" s="215"/>
      <c r="AF885" s="215"/>
      <c r="AG885" s="215"/>
      <c r="AH885" s="215"/>
      <c r="AI885" s="215"/>
      <c r="AJ885" s="215"/>
      <c r="AK885" s="215"/>
      <c r="AL885" s="215"/>
      <c r="AM885" s="215"/>
      <c r="AN885" s="215"/>
      <c r="AO885" s="215"/>
      <c r="AP885" s="215"/>
      <c r="AQ885" s="215"/>
      <c r="AR885" s="215"/>
      <c r="AS885" s="215"/>
      <c r="AT885" s="215"/>
      <c r="AV885" s="233"/>
      <c r="AW885" s="233"/>
      <c r="AX885" s="233"/>
      <c r="AY885" s="233"/>
      <c r="AZ885" s="233"/>
      <c r="BA885" s="233"/>
      <c r="BB885" s="233"/>
      <c r="BC885" s="233"/>
      <c r="BD885" s="233"/>
      <c r="BE885" s="233"/>
      <c r="BF885" s="233"/>
      <c r="BG885" s="233"/>
      <c r="BH885" s="233"/>
      <c r="BI885" s="233"/>
      <c r="BJ885" s="233"/>
      <c r="BK885" s="233"/>
      <c r="BL885" s="215"/>
      <c r="BM885" s="215"/>
      <c r="BN885" s="215"/>
      <c r="BO885" s="215"/>
      <c r="BP885" s="215"/>
      <c r="BQ885" s="215"/>
      <c r="BR885" s="215"/>
      <c r="BS885" s="212"/>
      <c r="BT885" s="213"/>
      <c r="BU885" s="213"/>
      <c r="BV885" s="213"/>
      <c r="BW885" s="213"/>
      <c r="BX885" s="213"/>
      <c r="BY885" s="214"/>
      <c r="BZ885" s="212"/>
      <c r="CA885" s="213"/>
      <c r="CB885" s="213"/>
      <c r="CC885" s="213"/>
      <c r="CD885" s="213"/>
      <c r="CE885" s="213"/>
      <c r="CF885" s="214"/>
      <c r="CG885" s="215"/>
      <c r="CH885" s="215"/>
      <c r="CI885" s="215"/>
      <c r="CJ885" s="215"/>
      <c r="CK885" s="215"/>
      <c r="CL885" s="215"/>
      <c r="CM885" s="215"/>
      <c r="CN885" s="215"/>
    </row>
    <row r="886" spans="4:144" ht="14.25" customHeight="1" x14ac:dyDescent="0.35">
      <c r="D886" s="215"/>
      <c r="E886" s="215"/>
      <c r="F886" s="215"/>
      <c r="G886" s="215"/>
      <c r="H886" s="215"/>
      <c r="I886" s="215"/>
      <c r="J886" s="215"/>
      <c r="K886" s="215"/>
      <c r="L886" s="215"/>
      <c r="M886" s="215"/>
      <c r="N886" s="215"/>
      <c r="O886" s="215"/>
      <c r="P886" s="215"/>
      <c r="Q886" s="215"/>
      <c r="R886" s="215"/>
      <c r="S886" s="215"/>
      <c r="T886" s="215"/>
      <c r="U886" s="215"/>
      <c r="V886" s="215"/>
      <c r="W886" s="215"/>
      <c r="X886" s="215"/>
      <c r="Y886" s="215"/>
      <c r="Z886" s="215"/>
      <c r="AA886" s="215"/>
      <c r="AB886" s="215"/>
      <c r="AC886" s="215"/>
      <c r="AD886" s="215"/>
      <c r="AE886" s="215"/>
      <c r="AF886" s="215"/>
      <c r="AG886" s="215"/>
      <c r="AH886" s="215"/>
      <c r="AI886" s="215"/>
      <c r="AJ886" s="215"/>
      <c r="AK886" s="215"/>
      <c r="AL886" s="215"/>
      <c r="AM886" s="215"/>
      <c r="AN886" s="215"/>
      <c r="AO886" s="215"/>
      <c r="AP886" s="215"/>
      <c r="AQ886" s="215"/>
      <c r="AR886" s="215"/>
      <c r="AS886" s="215"/>
      <c r="AT886" s="215"/>
      <c r="AV886" s="233"/>
      <c r="AW886" s="233"/>
      <c r="AX886" s="233"/>
      <c r="AY886" s="233"/>
      <c r="AZ886" s="233"/>
      <c r="BA886" s="233"/>
      <c r="BB886" s="233"/>
      <c r="BC886" s="233"/>
      <c r="BD886" s="233"/>
      <c r="BE886" s="233"/>
      <c r="BF886" s="233"/>
      <c r="BG886" s="233"/>
      <c r="BH886" s="233"/>
      <c r="BI886" s="233"/>
      <c r="BJ886" s="233"/>
      <c r="BK886" s="233"/>
      <c r="BL886" s="215"/>
      <c r="BM886" s="215"/>
      <c r="BN886" s="215"/>
      <c r="BO886" s="215"/>
      <c r="BP886" s="215"/>
      <c r="BQ886" s="215"/>
      <c r="BR886" s="215"/>
      <c r="BS886" s="212"/>
      <c r="BT886" s="213"/>
      <c r="BU886" s="213"/>
      <c r="BV886" s="213"/>
      <c r="BW886" s="213"/>
      <c r="BX886" s="213"/>
      <c r="BY886" s="214"/>
      <c r="BZ886" s="212"/>
      <c r="CA886" s="213"/>
      <c r="CB886" s="213"/>
      <c r="CC886" s="213"/>
      <c r="CD886" s="213"/>
      <c r="CE886" s="213"/>
      <c r="CF886" s="214"/>
      <c r="CG886" s="215"/>
      <c r="CH886" s="215"/>
      <c r="CI886" s="215"/>
      <c r="CJ886" s="215"/>
      <c r="CK886" s="215"/>
      <c r="CL886" s="215"/>
      <c r="CM886" s="215"/>
      <c r="CN886" s="215"/>
    </row>
    <row r="887" spans="4:144" ht="14.25" customHeight="1" x14ac:dyDescent="0.35">
      <c r="D887" s="230" t="s">
        <v>465</v>
      </c>
      <c r="E887" s="230"/>
      <c r="F887" s="230"/>
      <c r="G887" s="230"/>
      <c r="H887" s="230"/>
      <c r="I887" s="230"/>
      <c r="J887" s="230"/>
      <c r="K887" s="230"/>
      <c r="L887" s="230"/>
      <c r="M887" s="230"/>
      <c r="N887" s="230"/>
      <c r="O887" s="230"/>
      <c r="P887" s="230"/>
      <c r="Q887" s="230"/>
      <c r="R887" s="230"/>
      <c r="S887" s="230"/>
      <c r="T887" s="230"/>
      <c r="U887" s="230"/>
      <c r="V887" s="230"/>
      <c r="W887" s="230"/>
      <c r="X887" s="230"/>
      <c r="Y887" s="230"/>
      <c r="Z887" s="230"/>
      <c r="AA887" s="230"/>
      <c r="AB887" s="230"/>
      <c r="AC887" s="230"/>
      <c r="AD887" s="230"/>
      <c r="AE887" s="230"/>
      <c r="AF887" s="230"/>
      <c r="AG887" s="230"/>
      <c r="AH887" s="230"/>
      <c r="AI887" s="230"/>
      <c r="AJ887" s="230"/>
      <c r="AK887" s="230"/>
      <c r="AL887" s="230"/>
      <c r="AM887" s="230"/>
      <c r="AN887" s="230"/>
      <c r="AO887" s="230"/>
      <c r="AP887" s="230"/>
      <c r="AQ887" s="230"/>
      <c r="AR887" s="230"/>
      <c r="AS887" s="230"/>
      <c r="AT887" s="230"/>
      <c r="AU887" s="73"/>
      <c r="AV887" s="230" t="s">
        <v>465</v>
      </c>
      <c r="AW887" s="230"/>
      <c r="AX887" s="230"/>
      <c r="AY887" s="230"/>
      <c r="AZ887" s="230"/>
      <c r="BA887" s="230"/>
      <c r="BB887" s="230"/>
      <c r="BC887" s="230"/>
      <c r="BD887" s="230"/>
      <c r="BE887" s="230"/>
      <c r="BF887" s="230"/>
      <c r="BG887" s="230"/>
      <c r="BH887" s="230"/>
      <c r="BI887" s="230"/>
      <c r="BJ887" s="230"/>
      <c r="BK887" s="230"/>
      <c r="BL887" s="230"/>
      <c r="BM887" s="230"/>
      <c r="BN887" s="230"/>
      <c r="BO887" s="230"/>
      <c r="BP887" s="230"/>
      <c r="BQ887" s="230"/>
      <c r="BR887" s="230"/>
      <c r="BS887" s="230"/>
      <c r="BT887" s="230"/>
      <c r="BU887" s="230"/>
      <c r="BV887" s="230"/>
      <c r="BW887" s="230"/>
      <c r="BX887" s="230"/>
      <c r="BY887" s="230"/>
      <c r="BZ887" s="230"/>
      <c r="CA887" s="230"/>
      <c r="CB887" s="230"/>
      <c r="CC887" s="230"/>
      <c r="CD887" s="230"/>
      <c r="CE887" s="230"/>
      <c r="CF887" s="230"/>
      <c r="CG887" s="230"/>
      <c r="CH887" s="230"/>
      <c r="CI887" s="230"/>
      <c r="CJ887" s="230"/>
      <c r="CK887" s="230"/>
      <c r="CL887" s="230"/>
      <c r="CM887" s="230"/>
      <c r="CN887" s="73"/>
    </row>
    <row r="888" spans="4:144" ht="14.25" customHeight="1" x14ac:dyDescent="0.35">
      <c r="D888" s="86"/>
      <c r="E888" s="86"/>
      <c r="F888" s="86"/>
      <c r="G888" s="86"/>
      <c r="H888" s="86"/>
      <c r="I888" s="86"/>
      <c r="J888" s="86"/>
      <c r="K888" s="86"/>
      <c r="L888" s="86"/>
      <c r="M888" s="86"/>
      <c r="N888" s="86"/>
      <c r="O888" s="86"/>
      <c r="P888" s="86"/>
      <c r="Q888" s="86"/>
      <c r="R888" s="86"/>
      <c r="S888" s="86"/>
      <c r="T888" s="86"/>
      <c r="U888" s="86"/>
      <c r="V888" s="86"/>
      <c r="W888" s="86"/>
      <c r="X888" s="86"/>
      <c r="Y888" s="86"/>
      <c r="Z888" s="86"/>
      <c r="AA888" s="86"/>
      <c r="AB888" s="86"/>
      <c r="AC888" s="86"/>
      <c r="AD888" s="86"/>
      <c r="AE888" s="86"/>
      <c r="AF888" s="86"/>
      <c r="AG888" s="86"/>
      <c r="AH888" s="86"/>
      <c r="AI888" s="86"/>
      <c r="AJ888" s="86"/>
      <c r="AK888" s="86"/>
      <c r="AL888" s="86"/>
      <c r="AM888" s="86"/>
      <c r="AN888" s="86"/>
      <c r="AO888" s="86"/>
      <c r="AP888" s="86"/>
      <c r="AQ888" s="86"/>
      <c r="AR888" s="86"/>
      <c r="AS888" s="86"/>
      <c r="AT888" s="86"/>
      <c r="AU888" s="73"/>
      <c r="AV888" s="86"/>
      <c r="AW888" s="86"/>
      <c r="AX888" s="86"/>
      <c r="AY888" s="86"/>
      <c r="AZ888" s="86"/>
      <c r="BA888" s="86"/>
      <c r="BB888" s="86"/>
      <c r="BC888" s="86"/>
      <c r="BD888" s="86"/>
      <c r="BE888" s="86"/>
      <c r="BF888" s="86"/>
      <c r="BG888" s="86"/>
      <c r="BH888" s="86"/>
      <c r="BI888" s="86"/>
      <c r="BJ888" s="86"/>
      <c r="BK888" s="86"/>
      <c r="BL888" s="86"/>
      <c r="BM888" s="86"/>
      <c r="BN888" s="86"/>
      <c r="BO888" s="86"/>
      <c r="BP888" s="86"/>
      <c r="BQ888" s="86"/>
      <c r="BR888" s="86"/>
      <c r="BS888" s="86"/>
      <c r="BT888" s="86"/>
      <c r="BU888" s="86"/>
      <c r="BV888" s="86"/>
      <c r="BW888" s="86"/>
      <c r="BX888" s="86"/>
      <c r="BY888" s="86"/>
      <c r="BZ888" s="86"/>
      <c r="CA888" s="86"/>
      <c r="CB888" s="86"/>
      <c r="CC888" s="86"/>
      <c r="CD888" s="86"/>
      <c r="CE888" s="86"/>
      <c r="CF888" s="86"/>
      <c r="CG888" s="86"/>
      <c r="CH888" s="86"/>
      <c r="CI888" s="86"/>
      <c r="CJ888" s="86"/>
      <c r="CK888" s="86"/>
      <c r="CL888" s="86"/>
      <c r="CM888" s="86"/>
      <c r="CN888" s="73"/>
    </row>
    <row r="889" spans="4:144" ht="14.25" customHeight="1" x14ac:dyDescent="0.35">
      <c r="D889" s="223" t="s">
        <v>816</v>
      </c>
      <c r="E889" s="223"/>
      <c r="F889" s="223"/>
      <c r="G889" s="223"/>
      <c r="H889" s="223"/>
      <c r="I889" s="223"/>
      <c r="J889" s="223"/>
      <c r="K889" s="223"/>
      <c r="L889" s="223"/>
      <c r="M889" s="223"/>
      <c r="N889" s="223"/>
      <c r="O889" s="223"/>
      <c r="P889" s="223"/>
      <c r="Q889" s="223"/>
      <c r="R889" s="223"/>
      <c r="S889" s="223"/>
      <c r="T889" s="223"/>
      <c r="U889" s="223"/>
      <c r="V889" s="223"/>
      <c r="W889" s="223"/>
      <c r="X889" s="223"/>
      <c r="Y889" s="223"/>
      <c r="Z889" s="223"/>
      <c r="AA889" s="223"/>
      <c r="AB889" s="223"/>
      <c r="AC889" s="223"/>
      <c r="AD889" s="223"/>
      <c r="AE889" s="223"/>
      <c r="AF889" s="223"/>
      <c r="AG889" s="223"/>
      <c r="AH889" s="223"/>
      <c r="AI889" s="223"/>
      <c r="AJ889" s="223"/>
      <c r="AK889" s="223"/>
      <c r="AL889" s="223"/>
      <c r="AM889" s="223"/>
      <c r="AN889" s="223"/>
      <c r="AO889" s="223"/>
      <c r="AP889" s="223"/>
      <c r="AQ889" s="223"/>
      <c r="AR889" s="223"/>
      <c r="AS889" s="223"/>
      <c r="AT889" s="223"/>
    </row>
    <row r="890" spans="4:144" ht="14.25" customHeight="1" x14ac:dyDescent="0.35">
      <c r="D890" s="223"/>
      <c r="E890" s="223"/>
      <c r="F890" s="223"/>
      <c r="G890" s="223"/>
      <c r="H890" s="223"/>
      <c r="I890" s="223"/>
      <c r="J890" s="223"/>
      <c r="K890" s="223"/>
      <c r="L890" s="223"/>
      <c r="M890" s="223"/>
      <c r="N890" s="223"/>
      <c r="O890" s="223"/>
      <c r="P890" s="223"/>
      <c r="Q890" s="223"/>
      <c r="R890" s="223"/>
      <c r="S890" s="223"/>
      <c r="T890" s="223"/>
      <c r="U890" s="223"/>
      <c r="V890" s="223"/>
      <c r="W890" s="223"/>
      <c r="X890" s="223"/>
      <c r="Y890" s="223"/>
      <c r="Z890" s="223"/>
      <c r="AA890" s="223"/>
      <c r="AB890" s="223"/>
      <c r="AC890" s="223"/>
      <c r="AD890" s="223"/>
      <c r="AE890" s="223"/>
      <c r="AF890" s="223"/>
      <c r="AG890" s="223"/>
      <c r="AH890" s="223"/>
      <c r="AI890" s="223"/>
      <c r="AJ890" s="223"/>
      <c r="AK890" s="223"/>
      <c r="AL890" s="223"/>
      <c r="AM890" s="223"/>
      <c r="AN890" s="223"/>
      <c r="AO890" s="223"/>
      <c r="AP890" s="223"/>
      <c r="AQ890" s="223"/>
      <c r="AR890" s="223"/>
      <c r="AS890" s="223"/>
      <c r="AT890" s="223"/>
      <c r="EM890" s="93" t="s">
        <v>490</v>
      </c>
      <c r="EN890" s="93" t="e">
        <f>AA895/$AA$894*100</f>
        <v>#DIV/0!</v>
      </c>
    </row>
    <row r="891" spans="4:144" ht="14.25" customHeight="1" x14ac:dyDescent="0.35">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c r="AA891" s="297"/>
      <c r="AB891" s="297"/>
      <c r="AC891" s="297"/>
      <c r="AD891" s="297"/>
      <c r="AE891" s="297"/>
      <c r="AF891" s="297"/>
      <c r="AG891" s="297"/>
      <c r="AH891" s="297"/>
      <c r="AI891" s="297"/>
      <c r="AJ891" s="297"/>
      <c r="AK891" s="297"/>
      <c r="AL891" s="297"/>
      <c r="AM891" s="297"/>
      <c r="AN891" s="297"/>
      <c r="AO891" s="297"/>
      <c r="AP891" s="297"/>
      <c r="AQ891" s="297"/>
      <c r="AR891" s="297"/>
      <c r="AS891" s="297"/>
      <c r="AT891" s="297"/>
      <c r="EM891" s="93" t="s">
        <v>488</v>
      </c>
      <c r="EN891" s="93" t="e">
        <f>AA896/$AA$894*100</f>
        <v>#DIV/0!</v>
      </c>
    </row>
    <row r="892" spans="4:144" ht="14.25" customHeight="1" x14ac:dyDescent="0.35">
      <c r="D892" s="229" t="s">
        <v>466</v>
      </c>
      <c r="E892" s="229"/>
      <c r="F892" s="229"/>
      <c r="G892" s="229"/>
      <c r="H892" s="229"/>
      <c r="I892" s="229"/>
      <c r="J892" s="229"/>
      <c r="K892" s="229"/>
      <c r="L892" s="229"/>
      <c r="M892" s="229"/>
      <c r="N892" s="229"/>
      <c r="O892" s="229"/>
      <c r="P892" s="229"/>
      <c r="Q892" s="229"/>
      <c r="R892" s="229"/>
      <c r="S892" s="229"/>
      <c r="T892" s="229"/>
      <c r="U892" s="229"/>
      <c r="V892" s="229"/>
      <c r="W892" s="229"/>
      <c r="X892" s="229"/>
      <c r="Y892" s="229"/>
      <c r="Z892" s="229"/>
      <c r="AA892" s="229"/>
      <c r="AB892" s="229"/>
      <c r="AC892" s="229"/>
      <c r="AD892" s="229"/>
      <c r="AE892" s="229"/>
      <c r="AF892" s="229"/>
      <c r="AG892" s="229"/>
      <c r="AH892" s="229"/>
      <c r="AI892" s="229"/>
      <c r="AJ892" s="229"/>
      <c r="AK892" s="229"/>
      <c r="AL892" s="229"/>
      <c r="AM892" s="229"/>
      <c r="AN892" s="229"/>
      <c r="AO892" s="229"/>
      <c r="AP892" s="229"/>
      <c r="AQ892" s="229"/>
      <c r="AR892" s="229"/>
      <c r="AS892" s="229"/>
      <c r="AT892" s="229"/>
      <c r="EM892" s="93" t="s">
        <v>489</v>
      </c>
      <c r="EN892" s="93" t="e">
        <f>AA897/$AA$894*100</f>
        <v>#DIV/0!</v>
      </c>
    </row>
    <row r="893" spans="4:144" ht="14.25" customHeight="1" x14ac:dyDescent="0.35">
      <c r="D893" s="229"/>
      <c r="E893" s="229"/>
      <c r="F893" s="229"/>
      <c r="G893" s="229"/>
      <c r="H893" s="229"/>
      <c r="I893" s="229"/>
      <c r="J893" s="229"/>
      <c r="K893" s="229"/>
      <c r="L893" s="229"/>
      <c r="M893" s="229"/>
      <c r="N893" s="229"/>
      <c r="O893" s="229"/>
      <c r="P893" s="229"/>
      <c r="Q893" s="229"/>
      <c r="R893" s="229"/>
      <c r="S893" s="229"/>
      <c r="T893" s="229"/>
      <c r="U893" s="229"/>
      <c r="V893" s="229"/>
      <c r="W893" s="229"/>
      <c r="X893" s="229"/>
      <c r="Y893" s="229"/>
      <c r="Z893" s="229"/>
      <c r="AA893" s="229"/>
      <c r="AB893" s="229"/>
      <c r="AC893" s="229"/>
      <c r="AD893" s="229"/>
      <c r="AE893" s="229"/>
      <c r="AF893" s="229"/>
      <c r="AG893" s="229"/>
      <c r="AH893" s="229"/>
      <c r="AI893" s="229"/>
      <c r="AJ893" s="229"/>
      <c r="AK893" s="229"/>
      <c r="AL893" s="229"/>
      <c r="AM893" s="229"/>
      <c r="AN893" s="229"/>
      <c r="AO893" s="229"/>
      <c r="AP893" s="229"/>
      <c r="AQ893" s="229"/>
      <c r="AR893" s="229"/>
      <c r="AS893" s="229"/>
      <c r="AT893" s="229"/>
    </row>
    <row r="894" spans="4:144" ht="14.25" customHeight="1" x14ac:dyDescent="0.35">
      <c r="D894" s="215" t="s">
        <v>467</v>
      </c>
      <c r="E894" s="215"/>
      <c r="F894" s="215"/>
      <c r="G894" s="215"/>
      <c r="H894" s="215"/>
      <c r="I894" s="215"/>
      <c r="J894" s="215"/>
      <c r="K894" s="215"/>
      <c r="L894" s="215"/>
      <c r="M894" s="215"/>
      <c r="N894" s="215"/>
      <c r="O894" s="215"/>
      <c r="P894" s="215"/>
      <c r="Q894" s="215"/>
      <c r="R894" s="215"/>
      <c r="S894" s="215"/>
      <c r="T894" s="215"/>
      <c r="U894" s="215"/>
      <c r="V894" s="215"/>
      <c r="W894" s="215"/>
      <c r="X894" s="215"/>
      <c r="Y894" s="215"/>
      <c r="Z894" s="215"/>
      <c r="AA894" s="221"/>
      <c r="AB894" s="221"/>
      <c r="AC894" s="221"/>
      <c r="AD894" s="221"/>
      <c r="AE894" s="221"/>
      <c r="AF894" s="221"/>
      <c r="AG894" s="221"/>
      <c r="AH894" s="221"/>
      <c r="AI894" s="221"/>
      <c r="AJ894" s="221"/>
      <c r="AK894" s="221"/>
      <c r="AL894" s="221"/>
      <c r="AM894" s="221"/>
      <c r="AN894" s="221"/>
      <c r="AO894" s="221"/>
      <c r="AP894" s="221"/>
      <c r="AQ894" s="221"/>
      <c r="AR894" s="221"/>
      <c r="AS894" s="221"/>
      <c r="AT894" s="221"/>
    </row>
    <row r="895" spans="4:144" ht="14.25" customHeight="1" x14ac:dyDescent="0.35">
      <c r="D895" s="215" t="s">
        <v>468</v>
      </c>
      <c r="E895" s="215"/>
      <c r="F895" s="215"/>
      <c r="G895" s="215"/>
      <c r="H895" s="215"/>
      <c r="I895" s="215"/>
      <c r="J895" s="215"/>
      <c r="K895" s="215"/>
      <c r="L895" s="215"/>
      <c r="M895" s="215"/>
      <c r="N895" s="215"/>
      <c r="O895" s="215"/>
      <c r="P895" s="215"/>
      <c r="Q895" s="215"/>
      <c r="R895" s="215"/>
      <c r="S895" s="215"/>
      <c r="T895" s="215"/>
      <c r="U895" s="215"/>
      <c r="V895" s="215"/>
      <c r="W895" s="215"/>
      <c r="X895" s="215"/>
      <c r="Y895" s="215"/>
      <c r="Z895" s="215"/>
      <c r="AA895" s="221"/>
      <c r="AB895" s="221"/>
      <c r="AC895" s="221"/>
      <c r="AD895" s="221"/>
      <c r="AE895" s="221"/>
      <c r="AF895" s="221"/>
      <c r="AG895" s="221"/>
      <c r="AH895" s="221"/>
      <c r="AI895" s="221"/>
      <c r="AJ895" s="221"/>
      <c r="AK895" s="221"/>
      <c r="AL895" s="221"/>
      <c r="AM895" s="221"/>
      <c r="AN895" s="221"/>
      <c r="AO895" s="221"/>
      <c r="AP895" s="221"/>
      <c r="AQ895" s="221"/>
      <c r="AR895" s="221"/>
      <c r="AS895" s="221"/>
      <c r="AT895" s="221"/>
    </row>
    <row r="896" spans="4:144" ht="14.25" customHeight="1" x14ac:dyDescent="0.35">
      <c r="D896" s="215" t="s">
        <v>469</v>
      </c>
      <c r="E896" s="215"/>
      <c r="F896" s="215"/>
      <c r="G896" s="215"/>
      <c r="H896" s="215"/>
      <c r="I896" s="215"/>
      <c r="J896" s="215"/>
      <c r="K896" s="215"/>
      <c r="L896" s="215"/>
      <c r="M896" s="215"/>
      <c r="N896" s="215"/>
      <c r="O896" s="215"/>
      <c r="P896" s="215"/>
      <c r="Q896" s="215"/>
      <c r="R896" s="215"/>
      <c r="S896" s="215"/>
      <c r="T896" s="215"/>
      <c r="U896" s="215"/>
      <c r="V896" s="215"/>
      <c r="W896" s="215"/>
      <c r="X896" s="215"/>
      <c r="Y896" s="215"/>
      <c r="Z896" s="215"/>
      <c r="AA896" s="221"/>
      <c r="AB896" s="221"/>
      <c r="AC896" s="221"/>
      <c r="AD896" s="221"/>
      <c r="AE896" s="221"/>
      <c r="AF896" s="221"/>
      <c r="AG896" s="221"/>
      <c r="AH896" s="221"/>
      <c r="AI896" s="221"/>
      <c r="AJ896" s="221"/>
      <c r="AK896" s="221"/>
      <c r="AL896" s="221"/>
      <c r="AM896" s="221"/>
      <c r="AN896" s="221"/>
      <c r="AO896" s="221"/>
      <c r="AP896" s="221"/>
      <c r="AQ896" s="221"/>
      <c r="AR896" s="221"/>
      <c r="AS896" s="221"/>
      <c r="AT896" s="221"/>
    </row>
    <row r="897" spans="4:145" ht="14.25" customHeight="1" x14ac:dyDescent="0.35">
      <c r="D897" s="215" t="s">
        <v>470</v>
      </c>
      <c r="E897" s="215"/>
      <c r="F897" s="215"/>
      <c r="G897" s="215"/>
      <c r="H897" s="215"/>
      <c r="I897" s="215"/>
      <c r="J897" s="215"/>
      <c r="K897" s="215"/>
      <c r="L897" s="215"/>
      <c r="M897" s="215"/>
      <c r="N897" s="215"/>
      <c r="O897" s="215"/>
      <c r="P897" s="215"/>
      <c r="Q897" s="215"/>
      <c r="R897" s="215"/>
      <c r="S897" s="215"/>
      <c r="T897" s="215"/>
      <c r="U897" s="215"/>
      <c r="V897" s="215"/>
      <c r="W897" s="215"/>
      <c r="X897" s="215"/>
      <c r="Y897" s="215"/>
      <c r="Z897" s="215"/>
      <c r="AA897" s="221"/>
      <c r="AB897" s="221"/>
      <c r="AC897" s="221"/>
      <c r="AD897" s="221"/>
      <c r="AE897" s="221"/>
      <c r="AF897" s="221"/>
      <c r="AG897" s="221"/>
      <c r="AH897" s="221"/>
      <c r="AI897" s="221"/>
      <c r="AJ897" s="221"/>
      <c r="AK897" s="221"/>
      <c r="AL897" s="221"/>
      <c r="AM897" s="221"/>
      <c r="AN897" s="221"/>
      <c r="AO897" s="221"/>
      <c r="AP897" s="221"/>
      <c r="AQ897" s="221"/>
      <c r="AR897" s="221"/>
      <c r="AS897" s="221"/>
      <c r="AT897" s="221"/>
    </row>
    <row r="898" spans="4:145" ht="14.25" customHeight="1" x14ac:dyDescent="0.35">
      <c r="D898" s="230" t="s">
        <v>465</v>
      </c>
      <c r="E898" s="230"/>
      <c r="F898" s="230"/>
      <c r="G898" s="230"/>
      <c r="H898" s="230"/>
      <c r="I898" s="230"/>
      <c r="J898" s="230"/>
      <c r="K898" s="230"/>
      <c r="L898" s="230"/>
      <c r="M898" s="230"/>
      <c r="N898" s="230"/>
      <c r="O898" s="230"/>
      <c r="P898" s="230"/>
      <c r="Q898" s="230"/>
      <c r="R898" s="230"/>
      <c r="S898" s="230"/>
      <c r="T898" s="230"/>
      <c r="U898" s="230"/>
      <c r="V898" s="230"/>
      <c r="W898" s="230"/>
      <c r="X898" s="230"/>
      <c r="Y898" s="230"/>
      <c r="Z898" s="230"/>
      <c r="AA898" s="230"/>
      <c r="AB898" s="230"/>
      <c r="AC898" s="230"/>
      <c r="AD898" s="230"/>
      <c r="AE898" s="230"/>
      <c r="AF898" s="230"/>
      <c r="AG898" s="230"/>
      <c r="AH898" s="230"/>
      <c r="AI898" s="230"/>
      <c r="AJ898" s="230"/>
      <c r="AK898" s="230"/>
      <c r="AL898" s="230"/>
      <c r="AM898" s="230"/>
      <c r="AN898" s="230"/>
      <c r="AO898" s="230"/>
      <c r="AP898" s="230"/>
      <c r="AQ898" s="230"/>
      <c r="AR898" s="230"/>
      <c r="AS898" s="230"/>
      <c r="AT898" s="230"/>
    </row>
    <row r="899" spans="4:145" ht="14.25" customHeight="1" x14ac:dyDescent="0.35">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row>
    <row r="900" spans="4:145" ht="14.25" customHeight="1" x14ac:dyDescent="0.35">
      <c r="D900" s="223" t="s">
        <v>817</v>
      </c>
      <c r="E900" s="223"/>
      <c r="F900" s="223"/>
      <c r="G900" s="223"/>
      <c r="H900" s="223"/>
      <c r="I900" s="223"/>
      <c r="J900" s="223"/>
      <c r="K900" s="223"/>
      <c r="L900" s="223"/>
      <c r="M900" s="223"/>
      <c r="N900" s="223"/>
      <c r="O900" s="223"/>
      <c r="P900" s="223"/>
      <c r="Q900" s="223"/>
      <c r="R900" s="223"/>
      <c r="S900" s="223"/>
      <c r="T900" s="223"/>
      <c r="U900" s="223"/>
      <c r="V900" s="223"/>
      <c r="W900" s="223"/>
      <c r="X900" s="223"/>
      <c r="Y900" s="223"/>
      <c r="Z900" s="223"/>
      <c r="AA900" s="223"/>
      <c r="AB900" s="223"/>
      <c r="AC900" s="223"/>
      <c r="AD900" s="223"/>
      <c r="AE900" s="223"/>
      <c r="AF900" s="223"/>
      <c r="AG900" s="223"/>
      <c r="AH900" s="223"/>
      <c r="AI900" s="223"/>
      <c r="AJ900" s="223"/>
      <c r="AK900" s="223"/>
      <c r="AL900" s="223"/>
      <c r="AM900" s="223"/>
      <c r="AN900" s="223"/>
      <c r="AO900" s="223"/>
      <c r="AP900" s="223"/>
      <c r="AQ900" s="223"/>
      <c r="AR900" s="223"/>
      <c r="AS900" s="223"/>
      <c r="AT900" s="223"/>
    </row>
    <row r="901" spans="4:145" ht="14.25" customHeight="1" x14ac:dyDescent="0.35">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c r="AA901" s="297"/>
      <c r="AB901" s="297"/>
      <c r="AC901" s="297"/>
      <c r="AD901" s="297"/>
      <c r="AE901" s="297"/>
      <c r="AF901" s="297"/>
      <c r="AG901" s="297"/>
      <c r="AH901" s="297"/>
      <c r="AI901" s="297"/>
      <c r="AJ901" s="297"/>
      <c r="AK901" s="297"/>
      <c r="AL901" s="297"/>
      <c r="AM901" s="297"/>
      <c r="AN901" s="297"/>
      <c r="AO901" s="297"/>
      <c r="AP901" s="297"/>
      <c r="AQ901" s="297"/>
      <c r="AR901" s="297"/>
      <c r="AS901" s="297"/>
      <c r="AT901" s="297"/>
    </row>
    <row r="902" spans="4:145" ht="14.25" customHeight="1" x14ac:dyDescent="0.35">
      <c r="D902" s="246" t="s">
        <v>471</v>
      </c>
      <c r="E902" s="247"/>
      <c r="F902" s="247"/>
      <c r="G902" s="247"/>
      <c r="H902" s="247"/>
      <c r="I902" s="247"/>
      <c r="J902" s="247"/>
      <c r="K902" s="247"/>
      <c r="L902" s="247"/>
      <c r="M902" s="247"/>
      <c r="N902" s="247"/>
      <c r="O902" s="247"/>
      <c r="P902" s="247"/>
      <c r="Q902" s="247"/>
      <c r="R902" s="247"/>
      <c r="S902" s="247"/>
      <c r="T902" s="247"/>
      <c r="U902" s="247"/>
      <c r="V902" s="247"/>
      <c r="W902" s="247"/>
      <c r="X902" s="247"/>
      <c r="Y902" s="247"/>
      <c r="Z902" s="248"/>
      <c r="AA902" s="246" t="s">
        <v>472</v>
      </c>
      <c r="AB902" s="247"/>
      <c r="AC902" s="247"/>
      <c r="AD902" s="247"/>
      <c r="AE902" s="247"/>
      <c r="AF902" s="247"/>
      <c r="AG902" s="247"/>
      <c r="AH902" s="247"/>
      <c r="AI902" s="247"/>
      <c r="AJ902" s="247"/>
      <c r="AK902" s="247"/>
      <c r="AL902" s="247"/>
      <c r="AM902" s="247"/>
      <c r="AN902" s="247"/>
      <c r="AO902" s="247"/>
      <c r="AP902" s="247"/>
      <c r="AQ902" s="247"/>
      <c r="AR902" s="247"/>
      <c r="AS902" s="247"/>
      <c r="AT902" s="248"/>
    </row>
    <row r="903" spans="4:145" ht="14.25" customHeight="1" x14ac:dyDescent="0.35">
      <c r="D903" s="249"/>
      <c r="E903" s="250"/>
      <c r="F903" s="250"/>
      <c r="G903" s="250"/>
      <c r="H903" s="250"/>
      <c r="I903" s="250"/>
      <c r="J903" s="250"/>
      <c r="K903" s="250"/>
      <c r="L903" s="250"/>
      <c r="M903" s="250"/>
      <c r="N903" s="250"/>
      <c r="O903" s="250"/>
      <c r="P903" s="250"/>
      <c r="Q903" s="250"/>
      <c r="R903" s="250"/>
      <c r="S903" s="250"/>
      <c r="T903" s="250"/>
      <c r="U903" s="250"/>
      <c r="V903" s="250"/>
      <c r="W903" s="250"/>
      <c r="X903" s="250"/>
      <c r="Y903" s="250"/>
      <c r="Z903" s="251"/>
      <c r="AA903" s="249"/>
      <c r="AB903" s="250"/>
      <c r="AC903" s="250"/>
      <c r="AD903" s="250"/>
      <c r="AE903" s="250"/>
      <c r="AF903" s="250"/>
      <c r="AG903" s="250"/>
      <c r="AH903" s="250"/>
      <c r="AI903" s="250"/>
      <c r="AJ903" s="250"/>
      <c r="AK903" s="250"/>
      <c r="AL903" s="250"/>
      <c r="AM903" s="250"/>
      <c r="AN903" s="250"/>
      <c r="AO903" s="250"/>
      <c r="AP903" s="250"/>
      <c r="AQ903" s="250"/>
      <c r="AR903" s="250"/>
      <c r="AS903" s="250"/>
      <c r="AT903" s="251"/>
    </row>
    <row r="904" spans="4:145" ht="14.25" customHeight="1" x14ac:dyDescent="0.35">
      <c r="D904" s="212" t="s">
        <v>473</v>
      </c>
      <c r="E904" s="213"/>
      <c r="F904" s="213"/>
      <c r="G904" s="213"/>
      <c r="H904" s="213"/>
      <c r="I904" s="213"/>
      <c r="J904" s="213"/>
      <c r="K904" s="213"/>
      <c r="L904" s="213"/>
      <c r="M904" s="213"/>
      <c r="N904" s="213"/>
      <c r="O904" s="213"/>
      <c r="P904" s="213"/>
      <c r="Q904" s="213"/>
      <c r="R904" s="213"/>
      <c r="S904" s="213"/>
      <c r="T904" s="213"/>
      <c r="U904" s="213"/>
      <c r="V904" s="213"/>
      <c r="W904" s="213"/>
      <c r="X904" s="213"/>
      <c r="Y904" s="213"/>
      <c r="Z904" s="214"/>
      <c r="AA904" s="215"/>
      <c r="AB904" s="215"/>
      <c r="AC904" s="215"/>
      <c r="AD904" s="215"/>
      <c r="AE904" s="215"/>
      <c r="AF904" s="215"/>
      <c r="AG904" s="215"/>
      <c r="AH904" s="215"/>
      <c r="AI904" s="215"/>
      <c r="AJ904" s="215"/>
      <c r="AK904" s="215"/>
      <c r="AL904" s="215"/>
      <c r="AM904" s="215"/>
      <c r="AN904" s="215"/>
      <c r="AO904" s="215"/>
      <c r="AP904" s="215"/>
      <c r="AQ904" s="215"/>
      <c r="AR904" s="215"/>
      <c r="AS904" s="215"/>
      <c r="AT904" s="215"/>
    </row>
    <row r="905" spans="4:145" ht="14.25" customHeight="1" x14ac:dyDescent="0.35">
      <c r="D905" s="212" t="s">
        <v>474</v>
      </c>
      <c r="E905" s="213"/>
      <c r="F905" s="213"/>
      <c r="G905" s="213"/>
      <c r="H905" s="213"/>
      <c r="I905" s="213"/>
      <c r="J905" s="213"/>
      <c r="K905" s="213"/>
      <c r="L905" s="213"/>
      <c r="M905" s="213"/>
      <c r="N905" s="213"/>
      <c r="O905" s="213"/>
      <c r="P905" s="213"/>
      <c r="Q905" s="213"/>
      <c r="R905" s="213"/>
      <c r="S905" s="213"/>
      <c r="T905" s="213"/>
      <c r="U905" s="213"/>
      <c r="V905" s="213"/>
      <c r="W905" s="213"/>
      <c r="X905" s="213"/>
      <c r="Y905" s="213"/>
      <c r="Z905" s="214"/>
      <c r="AA905" s="212"/>
      <c r="AB905" s="213"/>
      <c r="AC905" s="213"/>
      <c r="AD905" s="213"/>
      <c r="AE905" s="213"/>
      <c r="AF905" s="213"/>
      <c r="AG905" s="213"/>
      <c r="AH905" s="213"/>
      <c r="AI905" s="213"/>
      <c r="AJ905" s="213"/>
      <c r="AK905" s="213"/>
      <c r="AL905" s="213"/>
      <c r="AM905" s="213"/>
      <c r="AN905" s="213"/>
      <c r="AO905" s="213"/>
      <c r="AP905" s="213"/>
      <c r="AQ905" s="213"/>
      <c r="AR905" s="213"/>
      <c r="AS905" s="213"/>
      <c r="AT905" s="214"/>
      <c r="AV905" s="224" t="s">
        <v>465</v>
      </c>
      <c r="AW905" s="224"/>
      <c r="AX905" s="224"/>
      <c r="AY905" s="224"/>
      <c r="AZ905" s="224"/>
      <c r="BA905" s="224"/>
      <c r="BB905" s="224"/>
      <c r="BC905" s="224"/>
      <c r="BD905" s="224"/>
      <c r="BE905" s="224"/>
      <c r="BF905" s="224"/>
      <c r="BG905" s="224"/>
      <c r="BH905" s="224"/>
      <c r="BI905" s="224"/>
      <c r="BJ905" s="224"/>
      <c r="BK905" s="224"/>
      <c r="BL905" s="224"/>
      <c r="BM905" s="224"/>
      <c r="BN905" s="224"/>
      <c r="BO905" s="224"/>
      <c r="BP905" s="224"/>
      <c r="BQ905" s="224"/>
      <c r="BR905" s="224"/>
      <c r="BS905" s="224"/>
      <c r="BT905" s="224"/>
      <c r="BU905" s="224"/>
      <c r="BV905" s="224"/>
      <c r="BW905" s="224"/>
      <c r="BX905" s="224"/>
      <c r="BY905" s="224"/>
      <c r="BZ905" s="224"/>
      <c r="CA905" s="224"/>
      <c r="CB905" s="224"/>
      <c r="CC905" s="224"/>
      <c r="CD905" s="224"/>
      <c r="CE905" s="224"/>
      <c r="CF905" s="224"/>
      <c r="CG905" s="224"/>
      <c r="CH905" s="224"/>
      <c r="CI905" s="224"/>
      <c r="CJ905" s="224"/>
      <c r="CK905" s="224"/>
      <c r="CL905" s="224"/>
    </row>
    <row r="906" spans="4:145" ht="14.25" customHeight="1" x14ac:dyDescent="0.35">
      <c r="D906" s="212" t="s">
        <v>792</v>
      </c>
      <c r="E906" s="213"/>
      <c r="F906" s="213"/>
      <c r="G906" s="213"/>
      <c r="H906" s="213"/>
      <c r="I906" s="213"/>
      <c r="J906" s="213"/>
      <c r="K906" s="213"/>
      <c r="L906" s="213"/>
      <c r="M906" s="213"/>
      <c r="N906" s="213"/>
      <c r="O906" s="213"/>
      <c r="P906" s="213"/>
      <c r="Q906" s="213"/>
      <c r="R906" s="213"/>
      <c r="S906" s="213"/>
      <c r="T906" s="213"/>
      <c r="U906" s="213"/>
      <c r="V906" s="213"/>
      <c r="W906" s="213"/>
      <c r="X906" s="213"/>
      <c r="Y906" s="213"/>
      <c r="Z906" s="214"/>
      <c r="AA906" s="212"/>
      <c r="AB906" s="213"/>
      <c r="AC906" s="213"/>
      <c r="AD906" s="213"/>
      <c r="AE906" s="213"/>
      <c r="AF906" s="213"/>
      <c r="AG906" s="213"/>
      <c r="AH906" s="213"/>
      <c r="AI906" s="213"/>
      <c r="AJ906" s="213"/>
      <c r="AK906" s="213"/>
      <c r="AL906" s="213"/>
      <c r="AM906" s="213"/>
      <c r="AN906" s="213"/>
      <c r="AO906" s="213"/>
      <c r="AP906" s="213"/>
      <c r="AQ906" s="213"/>
      <c r="AR906" s="213"/>
      <c r="AS906" s="213"/>
      <c r="AT906" s="214"/>
    </row>
    <row r="907" spans="4:145" ht="14.25" customHeight="1" x14ac:dyDescent="0.35">
      <c r="D907" s="212" t="s">
        <v>793</v>
      </c>
      <c r="E907" s="213"/>
      <c r="F907" s="213"/>
      <c r="G907" s="213"/>
      <c r="H907" s="213"/>
      <c r="I907" s="213"/>
      <c r="J907" s="213"/>
      <c r="K907" s="213"/>
      <c r="L907" s="213"/>
      <c r="M907" s="213"/>
      <c r="N907" s="213"/>
      <c r="O907" s="213"/>
      <c r="P907" s="213"/>
      <c r="Q907" s="213"/>
      <c r="R907" s="213"/>
      <c r="S907" s="213"/>
      <c r="T907" s="213"/>
      <c r="U907" s="213"/>
      <c r="V907" s="213"/>
      <c r="W907" s="213"/>
      <c r="X907" s="213"/>
      <c r="Y907" s="213"/>
      <c r="Z907" s="214"/>
      <c r="AA907" s="212"/>
      <c r="AB907" s="213"/>
      <c r="AC907" s="213"/>
      <c r="AD907" s="213"/>
      <c r="AE907" s="213"/>
      <c r="AF907" s="213"/>
      <c r="AG907" s="213"/>
      <c r="AH907" s="213"/>
      <c r="AI907" s="213"/>
      <c r="AJ907" s="213"/>
      <c r="AK907" s="213"/>
      <c r="AL907" s="213"/>
      <c r="AM907" s="213"/>
      <c r="AN907" s="213"/>
      <c r="AO907" s="213"/>
      <c r="AP907" s="213"/>
      <c r="AQ907" s="213"/>
      <c r="AR907" s="213"/>
      <c r="AS907" s="213"/>
      <c r="AT907" s="214"/>
    </row>
    <row r="908" spans="4:145" ht="14.25" customHeight="1" x14ac:dyDescent="0.35">
      <c r="D908" s="212" t="s">
        <v>794</v>
      </c>
      <c r="E908" s="213"/>
      <c r="F908" s="213"/>
      <c r="G908" s="213"/>
      <c r="H908" s="213"/>
      <c r="I908" s="213"/>
      <c r="J908" s="213"/>
      <c r="K908" s="213"/>
      <c r="L908" s="213"/>
      <c r="M908" s="213"/>
      <c r="N908" s="213"/>
      <c r="O908" s="213"/>
      <c r="P908" s="213"/>
      <c r="Q908" s="213"/>
      <c r="R908" s="213"/>
      <c r="S908" s="213"/>
      <c r="T908" s="213"/>
      <c r="U908" s="213"/>
      <c r="V908" s="213"/>
      <c r="W908" s="213"/>
      <c r="X908" s="213"/>
      <c r="Y908" s="213"/>
      <c r="Z908" s="214"/>
      <c r="AA908" s="215"/>
      <c r="AB908" s="215"/>
      <c r="AC908" s="215"/>
      <c r="AD908" s="215"/>
      <c r="AE908" s="215"/>
      <c r="AF908" s="215"/>
      <c r="AG908" s="215"/>
      <c r="AH908" s="215"/>
      <c r="AI908" s="215"/>
      <c r="AJ908" s="215"/>
      <c r="AK908" s="215"/>
      <c r="AL908" s="215"/>
      <c r="AM908" s="215"/>
      <c r="AN908" s="215"/>
      <c r="AO908" s="215"/>
      <c r="AP908" s="215"/>
      <c r="AQ908" s="215"/>
      <c r="AR908" s="215"/>
      <c r="AS908" s="215"/>
      <c r="AT908" s="215"/>
      <c r="AV908" s="224"/>
      <c r="AW908" s="224"/>
      <c r="AX908" s="224"/>
      <c r="AY908" s="224"/>
      <c r="AZ908" s="224"/>
      <c r="BA908" s="224"/>
      <c r="BB908" s="224"/>
      <c r="BC908" s="224"/>
      <c r="BD908" s="224"/>
      <c r="BE908" s="224"/>
      <c r="BF908" s="224"/>
      <c r="BG908" s="224"/>
      <c r="BH908" s="224"/>
      <c r="BI908" s="224"/>
      <c r="BJ908" s="224"/>
      <c r="BK908" s="224"/>
      <c r="BL908" s="224"/>
      <c r="BM908" s="224"/>
      <c r="BN908" s="224"/>
      <c r="BO908" s="224"/>
      <c r="BP908" s="224"/>
      <c r="BQ908" s="224"/>
      <c r="BR908" s="224"/>
      <c r="BS908" s="224"/>
      <c r="BT908" s="224"/>
      <c r="BU908" s="224"/>
      <c r="BV908" s="224"/>
      <c r="BW908" s="224"/>
      <c r="BX908" s="224"/>
      <c r="BY908" s="224"/>
      <c r="BZ908" s="224"/>
      <c r="CA908" s="224"/>
      <c r="CB908" s="224"/>
      <c r="CC908" s="224"/>
      <c r="CD908" s="224"/>
      <c r="CE908" s="224"/>
      <c r="CF908" s="224"/>
      <c r="CG908" s="224"/>
      <c r="CH908" s="224"/>
      <c r="CI908" s="224"/>
      <c r="CJ908" s="224"/>
      <c r="CK908" s="224"/>
      <c r="CL908" s="224"/>
    </row>
    <row r="909" spans="4:145" ht="14.25" customHeight="1" x14ac:dyDescent="0.35">
      <c r="D909" s="212" t="s">
        <v>475</v>
      </c>
      <c r="E909" s="213"/>
      <c r="F909" s="213"/>
      <c r="G909" s="213"/>
      <c r="H909" s="213"/>
      <c r="I909" s="213"/>
      <c r="J909" s="213"/>
      <c r="K909" s="213"/>
      <c r="L909" s="213"/>
      <c r="M909" s="213"/>
      <c r="N909" s="213"/>
      <c r="O909" s="213"/>
      <c r="P909" s="213"/>
      <c r="Q909" s="213"/>
      <c r="R909" s="213"/>
      <c r="S909" s="213"/>
      <c r="T909" s="213"/>
      <c r="U909" s="213"/>
      <c r="V909" s="213"/>
      <c r="W909" s="213"/>
      <c r="X909" s="213"/>
      <c r="Y909" s="213"/>
      <c r="Z909" s="214"/>
      <c r="AA909" s="215"/>
      <c r="AB909" s="215"/>
      <c r="AC909" s="215"/>
      <c r="AD909" s="215"/>
      <c r="AE909" s="215"/>
      <c r="AF909" s="215"/>
      <c r="AG909" s="215"/>
      <c r="AH909" s="215"/>
      <c r="AI909" s="215"/>
      <c r="AJ909" s="215"/>
      <c r="AK909" s="215"/>
      <c r="AL909" s="215"/>
      <c r="AM909" s="215"/>
      <c r="AN909" s="215"/>
      <c r="AO909" s="215"/>
      <c r="AP909" s="215"/>
      <c r="AQ909" s="215"/>
      <c r="AR909" s="215"/>
      <c r="AS909" s="215"/>
      <c r="AT909" s="215"/>
    </row>
    <row r="910" spans="4:145" ht="14.25" customHeight="1" x14ac:dyDescent="0.35">
      <c r="D910" s="212" t="s">
        <v>476</v>
      </c>
      <c r="E910" s="213"/>
      <c r="F910" s="213"/>
      <c r="G910" s="213"/>
      <c r="H910" s="213"/>
      <c r="I910" s="213"/>
      <c r="J910" s="213"/>
      <c r="K910" s="213"/>
      <c r="L910" s="213"/>
      <c r="M910" s="213"/>
      <c r="N910" s="213"/>
      <c r="O910" s="213"/>
      <c r="P910" s="213"/>
      <c r="Q910" s="213"/>
      <c r="R910" s="213"/>
      <c r="S910" s="213"/>
      <c r="T910" s="213"/>
      <c r="U910" s="213"/>
      <c r="V910" s="213"/>
      <c r="W910" s="213"/>
      <c r="X910" s="213"/>
      <c r="Y910" s="213"/>
      <c r="Z910" s="214"/>
      <c r="AA910" s="215"/>
      <c r="AB910" s="215"/>
      <c r="AC910" s="215"/>
      <c r="AD910" s="215"/>
      <c r="AE910" s="215"/>
      <c r="AF910" s="215"/>
      <c r="AG910" s="215"/>
      <c r="AH910" s="215"/>
      <c r="AI910" s="215"/>
      <c r="AJ910" s="215"/>
      <c r="AK910" s="215"/>
      <c r="AL910" s="215"/>
      <c r="AM910" s="215"/>
      <c r="AN910" s="215"/>
      <c r="AO910" s="215"/>
      <c r="AP910" s="215"/>
      <c r="AQ910" s="215"/>
      <c r="AR910" s="215"/>
      <c r="AS910" s="215"/>
      <c r="AT910" s="215"/>
    </row>
    <row r="911" spans="4:145" ht="14.25" customHeight="1" x14ac:dyDescent="0.35">
      <c r="D911" s="212" t="s">
        <v>477</v>
      </c>
      <c r="E911" s="213"/>
      <c r="F911" s="213"/>
      <c r="G911" s="213"/>
      <c r="H911" s="213"/>
      <c r="I911" s="213"/>
      <c r="J911" s="213"/>
      <c r="K911" s="213"/>
      <c r="L911" s="213"/>
      <c r="M911" s="213"/>
      <c r="N911" s="213"/>
      <c r="O911" s="213"/>
      <c r="P911" s="213"/>
      <c r="Q911" s="213"/>
      <c r="R911" s="213"/>
      <c r="S911" s="213"/>
      <c r="T911" s="213"/>
      <c r="U911" s="213"/>
      <c r="V911" s="213"/>
      <c r="W911" s="213"/>
      <c r="X911" s="213"/>
      <c r="Y911" s="213"/>
      <c r="Z911" s="214"/>
      <c r="AA911" s="215"/>
      <c r="AB911" s="215"/>
      <c r="AC911" s="215"/>
      <c r="AD911" s="215"/>
      <c r="AE911" s="215"/>
      <c r="AF911" s="215"/>
      <c r="AG911" s="215"/>
      <c r="AH911" s="215"/>
      <c r="AI911" s="215"/>
      <c r="AJ911" s="215"/>
      <c r="AK911" s="215"/>
      <c r="AL911" s="215"/>
      <c r="AM911" s="215"/>
      <c r="AN911" s="215"/>
      <c r="AO911" s="215"/>
      <c r="AP911" s="215"/>
      <c r="AQ911" s="215"/>
      <c r="AR911" s="215"/>
      <c r="AS911" s="215"/>
      <c r="AT911" s="215"/>
      <c r="EM911" s="93" t="s">
        <v>491</v>
      </c>
      <c r="EN911" s="104" t="e">
        <f>EO911/$EO$914*100</f>
        <v>#DIV/0!</v>
      </c>
      <c r="EO911" s="93">
        <f>AA924</f>
        <v>0</v>
      </c>
    </row>
    <row r="912" spans="4:145" ht="14.25" customHeight="1" x14ac:dyDescent="0.35">
      <c r="D912" s="212" t="s">
        <v>478</v>
      </c>
      <c r="E912" s="213"/>
      <c r="F912" s="213"/>
      <c r="G912" s="213"/>
      <c r="H912" s="213"/>
      <c r="I912" s="213"/>
      <c r="J912" s="213"/>
      <c r="K912" s="213"/>
      <c r="L912" s="213"/>
      <c r="M912" s="213"/>
      <c r="N912" s="213"/>
      <c r="O912" s="213"/>
      <c r="P912" s="213"/>
      <c r="Q912" s="213"/>
      <c r="R912" s="213"/>
      <c r="S912" s="213"/>
      <c r="T912" s="213"/>
      <c r="U912" s="213"/>
      <c r="V912" s="213"/>
      <c r="W912" s="213"/>
      <c r="X912" s="213"/>
      <c r="Y912" s="213"/>
      <c r="Z912" s="214"/>
      <c r="AA912" s="215"/>
      <c r="AB912" s="215"/>
      <c r="AC912" s="215"/>
      <c r="AD912" s="215"/>
      <c r="AE912" s="215"/>
      <c r="AF912" s="215"/>
      <c r="AG912" s="215"/>
      <c r="AH912" s="215"/>
      <c r="AI912" s="215"/>
      <c r="AJ912" s="215"/>
      <c r="AK912" s="215"/>
      <c r="AL912" s="215"/>
      <c r="AM912" s="215"/>
      <c r="AN912" s="215"/>
      <c r="AO912" s="215"/>
      <c r="AP912" s="215"/>
      <c r="AQ912" s="215"/>
      <c r="AR912" s="215"/>
      <c r="AS912" s="215"/>
      <c r="AT912" s="215"/>
      <c r="EM912" s="93" t="s">
        <v>492</v>
      </c>
      <c r="EN912" s="104" t="e">
        <f t="shared" ref="EN912:EN913" si="30">EO912/$EO$914*100</f>
        <v>#DIV/0!</v>
      </c>
      <c r="EO912" s="93">
        <f>AA925</f>
        <v>0</v>
      </c>
    </row>
    <row r="913" spans="4:145" ht="14.25" customHeight="1" x14ac:dyDescent="0.35">
      <c r="D913" s="212" t="s">
        <v>479</v>
      </c>
      <c r="E913" s="213"/>
      <c r="F913" s="213"/>
      <c r="G913" s="213"/>
      <c r="H913" s="213"/>
      <c r="I913" s="213"/>
      <c r="J913" s="213"/>
      <c r="K913" s="213"/>
      <c r="L913" s="213"/>
      <c r="M913" s="213"/>
      <c r="N913" s="213"/>
      <c r="O913" s="213"/>
      <c r="P913" s="213"/>
      <c r="Q913" s="213"/>
      <c r="R913" s="213"/>
      <c r="S913" s="213"/>
      <c r="T913" s="213"/>
      <c r="U913" s="213"/>
      <c r="V913" s="213"/>
      <c r="W913" s="213"/>
      <c r="X913" s="213"/>
      <c r="Y913" s="213"/>
      <c r="Z913" s="214"/>
      <c r="AA913" s="215"/>
      <c r="AB913" s="215"/>
      <c r="AC913" s="215"/>
      <c r="AD913" s="215"/>
      <c r="AE913" s="215"/>
      <c r="AF913" s="215"/>
      <c r="AG913" s="215"/>
      <c r="AH913" s="215"/>
      <c r="AI913" s="215"/>
      <c r="AJ913" s="215"/>
      <c r="AK913" s="215"/>
      <c r="AL913" s="215"/>
      <c r="AM913" s="215"/>
      <c r="AN913" s="215"/>
      <c r="AO913" s="215"/>
      <c r="AP913" s="215"/>
      <c r="AQ913" s="215"/>
      <c r="AR913" s="215"/>
      <c r="AS913" s="215"/>
      <c r="AT913" s="215"/>
      <c r="EM913" s="93" t="s">
        <v>493</v>
      </c>
      <c r="EN913" s="104" t="e">
        <f t="shared" si="30"/>
        <v>#DIV/0!</v>
      </c>
      <c r="EO913" s="93">
        <f>AA926</f>
        <v>0</v>
      </c>
    </row>
    <row r="914" spans="4:145" ht="14.25" customHeight="1" x14ac:dyDescent="0.35">
      <c r="D914" s="212" t="s">
        <v>480</v>
      </c>
      <c r="E914" s="213"/>
      <c r="F914" s="213"/>
      <c r="G914" s="213"/>
      <c r="H914" s="213"/>
      <c r="I914" s="213"/>
      <c r="J914" s="213"/>
      <c r="K914" s="213"/>
      <c r="L914" s="213"/>
      <c r="M914" s="213"/>
      <c r="N914" s="213"/>
      <c r="O914" s="213"/>
      <c r="P914" s="213"/>
      <c r="Q914" s="213"/>
      <c r="R914" s="213"/>
      <c r="S914" s="213"/>
      <c r="T914" s="213"/>
      <c r="U914" s="213"/>
      <c r="V914" s="213"/>
      <c r="W914" s="213"/>
      <c r="X914" s="213"/>
      <c r="Y914" s="213"/>
      <c r="Z914" s="214"/>
      <c r="AA914" s="215"/>
      <c r="AB914" s="215"/>
      <c r="AC914" s="215"/>
      <c r="AD914" s="215"/>
      <c r="AE914" s="215"/>
      <c r="AF914" s="215"/>
      <c r="AG914" s="215"/>
      <c r="AH914" s="215"/>
      <c r="AI914" s="215"/>
      <c r="AJ914" s="215"/>
      <c r="AK914" s="215"/>
      <c r="AL914" s="215"/>
      <c r="AM914" s="215"/>
      <c r="AN914" s="215"/>
      <c r="AO914" s="215"/>
      <c r="AP914" s="215"/>
      <c r="AQ914" s="215"/>
      <c r="AR914" s="215"/>
      <c r="AS914" s="215"/>
      <c r="AT914" s="215"/>
      <c r="EM914" s="93" t="s">
        <v>464</v>
      </c>
      <c r="EO914" s="93">
        <f>EO911+EO912+EO913</f>
        <v>0</v>
      </c>
    </row>
    <row r="915" spans="4:145" ht="14.25" customHeight="1" x14ac:dyDescent="0.35">
      <c r="D915" s="212" t="s">
        <v>481</v>
      </c>
      <c r="E915" s="213"/>
      <c r="F915" s="213"/>
      <c r="G915" s="213"/>
      <c r="H915" s="213"/>
      <c r="I915" s="213"/>
      <c r="J915" s="213"/>
      <c r="K915" s="213"/>
      <c r="L915" s="213"/>
      <c r="M915" s="213"/>
      <c r="N915" s="213"/>
      <c r="O915" s="213"/>
      <c r="P915" s="213"/>
      <c r="Q915" s="213"/>
      <c r="R915" s="213"/>
      <c r="S915" s="213"/>
      <c r="T915" s="213"/>
      <c r="U915" s="213"/>
      <c r="V915" s="213"/>
      <c r="W915" s="213"/>
      <c r="X915" s="213"/>
      <c r="Y915" s="213"/>
      <c r="Z915" s="214"/>
      <c r="AA915" s="215"/>
      <c r="AB915" s="215"/>
      <c r="AC915" s="215"/>
      <c r="AD915" s="215"/>
      <c r="AE915" s="215"/>
      <c r="AF915" s="215"/>
      <c r="AG915" s="215"/>
      <c r="AH915" s="215"/>
      <c r="AI915" s="215"/>
      <c r="AJ915" s="215"/>
      <c r="AK915" s="215"/>
      <c r="AL915" s="215"/>
      <c r="AM915" s="215"/>
      <c r="AN915" s="215"/>
      <c r="AO915" s="215"/>
      <c r="AP915" s="215"/>
      <c r="AQ915" s="215"/>
      <c r="AR915" s="215"/>
      <c r="AS915" s="215"/>
      <c r="AT915" s="215"/>
    </row>
    <row r="916" spans="4:145" ht="14.25" customHeight="1" x14ac:dyDescent="0.35">
      <c r="D916" s="212" t="s">
        <v>482</v>
      </c>
      <c r="E916" s="213"/>
      <c r="F916" s="213"/>
      <c r="G916" s="213"/>
      <c r="H916" s="213"/>
      <c r="I916" s="213"/>
      <c r="J916" s="213"/>
      <c r="K916" s="213"/>
      <c r="L916" s="213"/>
      <c r="M916" s="213"/>
      <c r="N916" s="213"/>
      <c r="O916" s="213"/>
      <c r="P916" s="213"/>
      <c r="Q916" s="213"/>
      <c r="R916" s="213"/>
      <c r="S916" s="213"/>
      <c r="T916" s="213"/>
      <c r="U916" s="213"/>
      <c r="V916" s="213"/>
      <c r="W916" s="213"/>
      <c r="X916" s="213"/>
      <c r="Y916" s="213"/>
      <c r="Z916" s="214"/>
      <c r="AA916" s="215"/>
      <c r="AB916" s="215"/>
      <c r="AC916" s="215"/>
      <c r="AD916" s="215"/>
      <c r="AE916" s="215"/>
      <c r="AF916" s="215"/>
      <c r="AG916" s="215"/>
      <c r="AH916" s="215"/>
      <c r="AI916" s="215"/>
      <c r="AJ916" s="215"/>
      <c r="AK916" s="215"/>
      <c r="AL916" s="215"/>
      <c r="AM916" s="215"/>
      <c r="AN916" s="215"/>
      <c r="AO916" s="215"/>
      <c r="AP916" s="215"/>
      <c r="AQ916" s="215"/>
      <c r="AR916" s="215"/>
      <c r="AS916" s="215"/>
      <c r="AT916" s="215"/>
    </row>
    <row r="917" spans="4:145" ht="14.25" customHeight="1" x14ac:dyDescent="0.35">
      <c r="D917" s="230" t="s">
        <v>465</v>
      </c>
      <c r="E917" s="230"/>
      <c r="F917" s="230"/>
      <c r="G917" s="230"/>
      <c r="H917" s="230"/>
      <c r="I917" s="230"/>
      <c r="J917" s="230"/>
      <c r="K917" s="230"/>
      <c r="L917" s="230"/>
      <c r="M917" s="230"/>
      <c r="N917" s="230"/>
      <c r="O917" s="230"/>
      <c r="P917" s="230"/>
      <c r="Q917" s="230"/>
      <c r="R917" s="230"/>
      <c r="S917" s="230"/>
      <c r="T917" s="230"/>
      <c r="U917" s="230"/>
      <c r="V917" s="230"/>
      <c r="W917" s="230"/>
      <c r="X917" s="230"/>
      <c r="Y917" s="230"/>
      <c r="Z917" s="230"/>
      <c r="AA917" s="230"/>
      <c r="AB917" s="230"/>
      <c r="AC917" s="230"/>
      <c r="AD917" s="230"/>
      <c r="AE917" s="230"/>
      <c r="AF917" s="230"/>
      <c r="AG917" s="230"/>
      <c r="AH917" s="230"/>
      <c r="AI917" s="230"/>
      <c r="AJ917" s="230"/>
      <c r="AK917" s="230"/>
      <c r="AL917" s="230"/>
      <c r="AM917" s="230"/>
      <c r="AN917" s="230"/>
      <c r="AO917" s="230"/>
      <c r="AP917" s="230"/>
      <c r="AQ917" s="230"/>
      <c r="AR917" s="230"/>
      <c r="AS917" s="230"/>
      <c r="AT917" s="230"/>
    </row>
    <row r="918" spans="4:145" ht="14.25" customHeight="1" x14ac:dyDescent="0.35"/>
    <row r="919" spans="4:145" ht="14.25" customHeight="1" x14ac:dyDescent="0.35">
      <c r="D919" s="223" t="s">
        <v>483</v>
      </c>
      <c r="E919" s="223"/>
      <c r="F919" s="223"/>
      <c r="G919" s="223"/>
      <c r="H919" s="223"/>
      <c r="I919" s="223"/>
      <c r="J919" s="223"/>
      <c r="K919" s="223"/>
      <c r="L919" s="223"/>
      <c r="M919" s="223"/>
      <c r="N919" s="223"/>
      <c r="O919" s="223"/>
      <c r="P919" s="223"/>
      <c r="Q919" s="223"/>
      <c r="R919" s="223"/>
      <c r="S919" s="223"/>
      <c r="T919" s="223"/>
      <c r="U919" s="223"/>
      <c r="V919" s="223"/>
      <c r="W919" s="223"/>
      <c r="X919" s="223"/>
      <c r="Y919" s="223"/>
      <c r="Z919" s="223"/>
      <c r="AA919" s="223"/>
      <c r="AB919" s="223"/>
      <c r="AC919" s="223"/>
      <c r="AD919" s="223"/>
      <c r="AE919" s="223"/>
      <c r="AF919" s="223"/>
      <c r="AG919" s="223"/>
      <c r="AH919" s="223"/>
      <c r="AI919" s="223"/>
      <c r="AJ919" s="223"/>
      <c r="AK919" s="223"/>
      <c r="AL919" s="223"/>
      <c r="AM919" s="223"/>
      <c r="AN919" s="223"/>
      <c r="AO919" s="223"/>
      <c r="AP919" s="223"/>
      <c r="AQ919" s="223"/>
      <c r="AR919" s="223"/>
      <c r="AS919" s="223"/>
      <c r="AT919" s="223"/>
    </row>
    <row r="920" spans="4:145" ht="14.25" customHeight="1" x14ac:dyDescent="0.35">
      <c r="D920" s="223"/>
      <c r="E920" s="223"/>
      <c r="F920" s="223"/>
      <c r="G920" s="223"/>
      <c r="H920" s="223"/>
      <c r="I920" s="223"/>
      <c r="J920" s="223"/>
      <c r="K920" s="223"/>
      <c r="L920" s="223"/>
      <c r="M920" s="223"/>
      <c r="N920" s="223"/>
      <c r="O920" s="223"/>
      <c r="P920" s="223"/>
      <c r="Q920" s="223"/>
      <c r="R920" s="223"/>
      <c r="S920" s="223"/>
      <c r="T920" s="223"/>
      <c r="U920" s="223"/>
      <c r="V920" s="223"/>
      <c r="W920" s="223"/>
      <c r="X920" s="223"/>
      <c r="Y920" s="223"/>
      <c r="Z920" s="223"/>
      <c r="AA920" s="223"/>
      <c r="AB920" s="223"/>
      <c r="AC920" s="223"/>
      <c r="AD920" s="223"/>
      <c r="AE920" s="223"/>
      <c r="AF920" s="223"/>
      <c r="AG920" s="223"/>
      <c r="AH920" s="223"/>
      <c r="AI920" s="223"/>
      <c r="AJ920" s="223"/>
      <c r="AK920" s="223"/>
      <c r="AL920" s="223"/>
      <c r="AM920" s="223"/>
      <c r="AN920" s="223"/>
      <c r="AO920" s="223"/>
      <c r="AP920" s="223"/>
      <c r="AQ920" s="223"/>
      <c r="AR920" s="223"/>
      <c r="AS920" s="223"/>
      <c r="AT920" s="223"/>
    </row>
    <row r="921" spans="4:145" ht="14.25" customHeight="1" x14ac:dyDescent="0.35">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c r="AA921" s="297"/>
      <c r="AB921" s="297"/>
      <c r="AC921" s="297"/>
      <c r="AD921" s="297"/>
      <c r="AE921" s="297"/>
      <c r="AF921" s="297"/>
      <c r="AG921" s="297"/>
      <c r="AH921" s="297"/>
      <c r="AI921" s="297"/>
      <c r="AJ921" s="297"/>
      <c r="AK921" s="297"/>
      <c r="AL921" s="297"/>
      <c r="AM921" s="297"/>
      <c r="AN921" s="297"/>
      <c r="AO921" s="297"/>
      <c r="AP921" s="297"/>
      <c r="AQ921" s="297"/>
      <c r="AR921" s="297"/>
      <c r="AS921" s="297"/>
      <c r="AT921" s="297"/>
    </row>
    <row r="922" spans="4:145" ht="14.25" customHeight="1" x14ac:dyDescent="0.35">
      <c r="D922" s="229" t="s">
        <v>485</v>
      </c>
      <c r="E922" s="229"/>
      <c r="F922" s="229"/>
      <c r="G922" s="229"/>
      <c r="H922" s="229"/>
      <c r="I922" s="229"/>
      <c r="J922" s="229"/>
      <c r="K922" s="229"/>
      <c r="L922" s="229"/>
      <c r="M922" s="229"/>
      <c r="N922" s="229"/>
      <c r="O922" s="229"/>
      <c r="P922" s="229"/>
      <c r="Q922" s="229"/>
      <c r="R922" s="229"/>
      <c r="S922" s="229"/>
      <c r="T922" s="229"/>
      <c r="U922" s="229"/>
      <c r="V922" s="229"/>
      <c r="W922" s="229"/>
      <c r="X922" s="229"/>
      <c r="Y922" s="229"/>
      <c r="Z922" s="229"/>
      <c r="AA922" s="229" t="s">
        <v>484</v>
      </c>
      <c r="AB922" s="229"/>
      <c r="AC922" s="229"/>
      <c r="AD922" s="229"/>
      <c r="AE922" s="229"/>
      <c r="AF922" s="229"/>
      <c r="AG922" s="229"/>
      <c r="AH922" s="229"/>
      <c r="AI922" s="229"/>
      <c r="AJ922" s="229"/>
      <c r="AK922" s="229"/>
      <c r="AL922" s="229"/>
      <c r="AM922" s="229"/>
      <c r="AN922" s="229"/>
      <c r="AO922" s="229"/>
      <c r="AP922" s="229"/>
      <c r="AQ922" s="229"/>
      <c r="AR922" s="229"/>
      <c r="AS922" s="229"/>
      <c r="AT922" s="229"/>
    </row>
    <row r="923" spans="4:145" ht="14.25" customHeight="1" x14ac:dyDescent="0.35">
      <c r="D923" s="229"/>
      <c r="E923" s="229"/>
      <c r="F923" s="229"/>
      <c r="G923" s="229"/>
      <c r="H923" s="229"/>
      <c r="I923" s="229"/>
      <c r="J923" s="229"/>
      <c r="K923" s="229"/>
      <c r="L923" s="229"/>
      <c r="M923" s="229"/>
      <c r="N923" s="229"/>
      <c r="O923" s="229"/>
      <c r="P923" s="229"/>
      <c r="Q923" s="229"/>
      <c r="R923" s="229"/>
      <c r="S923" s="229"/>
      <c r="T923" s="229"/>
      <c r="U923" s="229"/>
      <c r="V923" s="229"/>
      <c r="W923" s="229"/>
      <c r="X923" s="229"/>
      <c r="Y923" s="229"/>
      <c r="Z923" s="229"/>
      <c r="AA923" s="229"/>
      <c r="AB923" s="229"/>
      <c r="AC923" s="229"/>
      <c r="AD923" s="229"/>
      <c r="AE923" s="229"/>
      <c r="AF923" s="229"/>
      <c r="AG923" s="229"/>
      <c r="AH923" s="229"/>
      <c r="AI923" s="229"/>
      <c r="AJ923" s="229"/>
      <c r="AK923" s="229"/>
      <c r="AL923" s="229"/>
      <c r="AM923" s="229"/>
      <c r="AN923" s="229"/>
      <c r="AO923" s="229"/>
      <c r="AP923" s="229"/>
      <c r="AQ923" s="229"/>
      <c r="AR923" s="229"/>
      <c r="AS923" s="229"/>
      <c r="AT923" s="229"/>
    </row>
    <row r="924" spans="4:145" ht="14.25" customHeight="1" x14ac:dyDescent="0.35">
      <c r="D924" s="215" t="s">
        <v>487</v>
      </c>
      <c r="E924" s="215"/>
      <c r="F924" s="215"/>
      <c r="G924" s="215"/>
      <c r="H924" s="215"/>
      <c r="I924" s="215"/>
      <c r="J924" s="215"/>
      <c r="K924" s="215"/>
      <c r="L924" s="215"/>
      <c r="M924" s="215"/>
      <c r="N924" s="215"/>
      <c r="O924" s="215"/>
      <c r="P924" s="215"/>
      <c r="Q924" s="215"/>
      <c r="R924" s="215"/>
      <c r="S924" s="215"/>
      <c r="T924" s="215"/>
      <c r="U924" s="215"/>
      <c r="V924" s="215"/>
      <c r="W924" s="215"/>
      <c r="X924" s="215"/>
      <c r="Y924" s="215"/>
      <c r="Z924" s="215"/>
      <c r="AA924" s="221"/>
      <c r="AB924" s="221"/>
      <c r="AC924" s="221"/>
      <c r="AD924" s="221"/>
      <c r="AE924" s="221"/>
      <c r="AF924" s="221"/>
      <c r="AG924" s="221"/>
      <c r="AH924" s="221"/>
      <c r="AI924" s="221"/>
      <c r="AJ924" s="221"/>
      <c r="AK924" s="221"/>
      <c r="AL924" s="221"/>
      <c r="AM924" s="221"/>
      <c r="AN924" s="221"/>
      <c r="AO924" s="221"/>
      <c r="AP924" s="221"/>
      <c r="AQ924" s="221"/>
      <c r="AR924" s="221"/>
      <c r="AS924" s="221"/>
      <c r="AT924" s="221"/>
    </row>
    <row r="925" spans="4:145" ht="14.25" customHeight="1" x14ac:dyDescent="0.35">
      <c r="D925" s="215" t="s">
        <v>486</v>
      </c>
      <c r="E925" s="215"/>
      <c r="F925" s="215"/>
      <c r="G925" s="215"/>
      <c r="H925" s="215"/>
      <c r="I925" s="215"/>
      <c r="J925" s="215"/>
      <c r="K925" s="215"/>
      <c r="L925" s="215"/>
      <c r="M925" s="215"/>
      <c r="N925" s="215"/>
      <c r="O925" s="215"/>
      <c r="P925" s="215"/>
      <c r="Q925" s="215"/>
      <c r="R925" s="215"/>
      <c r="S925" s="215"/>
      <c r="T925" s="215"/>
      <c r="U925" s="215"/>
      <c r="V925" s="215"/>
      <c r="W925" s="215"/>
      <c r="X925" s="215"/>
      <c r="Y925" s="215"/>
      <c r="Z925" s="215"/>
      <c r="AA925" s="221"/>
      <c r="AB925" s="221"/>
      <c r="AC925" s="221"/>
      <c r="AD925" s="221"/>
      <c r="AE925" s="221"/>
      <c r="AF925" s="221"/>
      <c r="AG925" s="221"/>
      <c r="AH925" s="221"/>
      <c r="AI925" s="221"/>
      <c r="AJ925" s="221"/>
      <c r="AK925" s="221"/>
      <c r="AL925" s="221"/>
      <c r="AM925" s="221"/>
      <c r="AN925" s="221"/>
      <c r="AO925" s="221"/>
      <c r="AP925" s="221"/>
      <c r="AQ925" s="221"/>
      <c r="AR925" s="221"/>
      <c r="AS925" s="221"/>
      <c r="AT925" s="221"/>
    </row>
    <row r="926" spans="4:145" ht="14.25" customHeight="1" x14ac:dyDescent="0.35">
      <c r="D926" s="215" t="s">
        <v>493</v>
      </c>
      <c r="E926" s="215"/>
      <c r="F926" s="215"/>
      <c r="G926" s="215"/>
      <c r="H926" s="215"/>
      <c r="I926" s="215"/>
      <c r="J926" s="215"/>
      <c r="K926" s="215"/>
      <c r="L926" s="215"/>
      <c r="M926" s="215"/>
      <c r="N926" s="215"/>
      <c r="O926" s="215"/>
      <c r="P926" s="215"/>
      <c r="Q926" s="215"/>
      <c r="R926" s="215"/>
      <c r="S926" s="215"/>
      <c r="T926" s="215"/>
      <c r="U926" s="215"/>
      <c r="V926" s="215"/>
      <c r="W926" s="215"/>
      <c r="X926" s="215"/>
      <c r="Y926" s="215"/>
      <c r="Z926" s="215"/>
      <c r="AA926" s="221"/>
      <c r="AB926" s="221"/>
      <c r="AC926" s="221"/>
      <c r="AD926" s="221"/>
      <c r="AE926" s="221"/>
      <c r="AF926" s="221"/>
      <c r="AG926" s="221"/>
      <c r="AH926" s="221"/>
      <c r="AI926" s="221"/>
      <c r="AJ926" s="221"/>
      <c r="AK926" s="221"/>
      <c r="AL926" s="221"/>
      <c r="AM926" s="221"/>
      <c r="AN926" s="221"/>
      <c r="AO926" s="221"/>
      <c r="AP926" s="221"/>
      <c r="AQ926" s="221"/>
      <c r="AR926" s="221"/>
      <c r="AS926" s="221"/>
      <c r="AT926" s="221"/>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row>
    <row r="927" spans="4:145" ht="14.25" customHeight="1" x14ac:dyDescent="0.35">
      <c r="D927" s="230" t="s">
        <v>465</v>
      </c>
      <c r="E927" s="230"/>
      <c r="F927" s="230"/>
      <c r="G927" s="230"/>
      <c r="H927" s="230"/>
      <c r="I927" s="230"/>
      <c r="J927" s="230"/>
      <c r="K927" s="230"/>
      <c r="L927" s="230"/>
      <c r="M927" s="230"/>
      <c r="N927" s="230"/>
      <c r="O927" s="230"/>
      <c r="P927" s="230"/>
      <c r="Q927" s="230"/>
      <c r="R927" s="230"/>
      <c r="S927" s="230"/>
      <c r="T927" s="230"/>
      <c r="U927" s="230"/>
      <c r="V927" s="230"/>
      <c r="W927" s="230"/>
      <c r="X927" s="230"/>
      <c r="Y927" s="230"/>
      <c r="Z927" s="230"/>
      <c r="AA927" s="230"/>
      <c r="AB927" s="230"/>
      <c r="AC927" s="230"/>
      <c r="AD927" s="230"/>
      <c r="AE927" s="230"/>
      <c r="AF927" s="230"/>
      <c r="AG927" s="230"/>
      <c r="AH927" s="230"/>
      <c r="AI927" s="230"/>
      <c r="AJ927" s="230"/>
      <c r="AK927" s="230"/>
      <c r="AL927" s="230"/>
      <c r="AM927" s="230"/>
      <c r="AN927" s="230"/>
      <c r="AO927" s="230"/>
      <c r="AP927" s="230"/>
      <c r="AQ927" s="230"/>
      <c r="AR927" s="230"/>
      <c r="AS927" s="230"/>
      <c r="AT927" s="230"/>
      <c r="AV927" s="224" t="s">
        <v>465</v>
      </c>
      <c r="AW927" s="224"/>
      <c r="AX927" s="224"/>
      <c r="AY927" s="224"/>
      <c r="AZ927" s="224"/>
      <c r="BA927" s="224"/>
      <c r="BB927" s="224"/>
      <c r="BC927" s="224"/>
      <c r="BD927" s="224"/>
      <c r="BE927" s="224"/>
      <c r="BF927" s="224"/>
      <c r="BG927" s="224"/>
      <c r="BH927" s="224"/>
      <c r="BI927" s="224"/>
      <c r="BJ927" s="224"/>
      <c r="BK927" s="224"/>
      <c r="BL927" s="224"/>
      <c r="BM927" s="224"/>
      <c r="BN927" s="224"/>
      <c r="BO927" s="224"/>
      <c r="BP927" s="224"/>
      <c r="BQ927" s="224"/>
      <c r="BR927" s="224"/>
      <c r="BS927" s="224"/>
      <c r="BT927" s="224"/>
      <c r="BU927" s="224"/>
      <c r="BV927" s="224"/>
      <c r="BW927" s="224"/>
      <c r="BX927" s="224"/>
      <c r="BY927" s="224"/>
      <c r="BZ927" s="224"/>
      <c r="CA927" s="224"/>
      <c r="CB927" s="224"/>
      <c r="CC927" s="224"/>
      <c r="CD927" s="224"/>
      <c r="CE927" s="224"/>
      <c r="CF927" s="224"/>
      <c r="CG927" s="224"/>
      <c r="CH927" s="224"/>
      <c r="CI927" s="224"/>
      <c r="CJ927" s="224"/>
      <c r="CK927" s="224"/>
      <c r="CL927" s="224"/>
    </row>
    <row r="928" spans="4:145" ht="14.25" customHeight="1" x14ac:dyDescent="0.35">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row>
    <row r="929" spans="1:110" ht="14.25" customHeight="1" x14ac:dyDescent="0.35">
      <c r="A929" s="313"/>
      <c r="B929" s="313"/>
      <c r="C929" s="313"/>
      <c r="D929" s="313"/>
      <c r="E929" s="313"/>
      <c r="F929" s="313"/>
      <c r="G929" s="313"/>
      <c r="H929" s="313"/>
      <c r="I929" s="313"/>
      <c r="J929" s="313"/>
      <c r="K929" s="313"/>
      <c r="L929" s="313"/>
      <c r="M929" s="313"/>
      <c r="N929" s="313"/>
      <c r="O929" s="313"/>
      <c r="P929" s="313"/>
      <c r="Q929" s="313"/>
      <c r="R929" s="313"/>
      <c r="S929" s="313"/>
      <c r="T929" s="313"/>
      <c r="U929" s="313"/>
      <c r="V929" s="313"/>
      <c r="W929" s="313"/>
      <c r="X929" s="313"/>
      <c r="Y929" s="313"/>
      <c r="Z929" s="313"/>
      <c r="AA929" s="313"/>
      <c r="AB929" s="313"/>
      <c r="AC929" s="313"/>
      <c r="AD929" s="313"/>
      <c r="AE929" s="313"/>
      <c r="AF929" s="313"/>
      <c r="AG929" s="313"/>
      <c r="AH929" s="313"/>
      <c r="AI929" s="313"/>
      <c r="AJ929" s="313"/>
      <c r="AK929" s="313"/>
      <c r="AL929" s="313"/>
      <c r="AM929" s="313"/>
      <c r="AN929" s="313"/>
      <c r="AO929" s="313"/>
      <c r="AP929" s="313"/>
      <c r="AQ929" s="313"/>
      <c r="AR929" s="313"/>
      <c r="AS929" s="313"/>
      <c r="AT929" s="313"/>
      <c r="AU929" s="313"/>
      <c r="AV929" s="313"/>
      <c r="AW929" s="313"/>
      <c r="AX929" s="313"/>
      <c r="AY929" s="313"/>
      <c r="AZ929" s="313"/>
      <c r="BA929" s="313"/>
      <c r="BB929" s="313"/>
      <c r="BC929" s="313"/>
      <c r="BD929" s="313"/>
      <c r="BE929" s="313"/>
      <c r="BF929" s="313"/>
      <c r="BG929" s="313"/>
      <c r="BH929" s="313"/>
      <c r="BI929" s="313"/>
      <c r="BJ929" s="313"/>
      <c r="BK929" s="313"/>
      <c r="BL929" s="313"/>
      <c r="BM929" s="313"/>
      <c r="BN929" s="313"/>
      <c r="BO929" s="313"/>
      <c r="BP929" s="313"/>
      <c r="BQ929" s="313"/>
      <c r="BR929" s="313"/>
      <c r="BS929" s="313"/>
      <c r="BT929" s="313"/>
      <c r="BU929" s="313"/>
      <c r="BV929" s="313"/>
      <c r="BW929" s="313"/>
      <c r="BX929" s="313"/>
      <c r="BY929" s="313"/>
      <c r="BZ929" s="313"/>
      <c r="CA929" s="313"/>
      <c r="CB929" s="313"/>
      <c r="CC929" s="313"/>
      <c r="CD929" s="313"/>
      <c r="CE929" s="313"/>
      <c r="CF929" s="313"/>
      <c r="CG929" s="313"/>
      <c r="CH929" s="313"/>
      <c r="CI929" s="313"/>
      <c r="CJ929" s="313"/>
      <c r="CK929" s="313"/>
      <c r="CL929" s="313"/>
      <c r="CM929" s="313"/>
      <c r="CN929" s="313"/>
      <c r="CO929" s="123"/>
      <c r="CP929" s="101"/>
      <c r="CQ929" s="101"/>
      <c r="CR929" s="101"/>
      <c r="CS929" s="101"/>
      <c r="CT929" s="101"/>
      <c r="CU929" s="101"/>
    </row>
    <row r="930" spans="1:110" ht="14.25" customHeight="1" x14ac:dyDescent="0.35">
      <c r="A930" s="313"/>
      <c r="B930" s="313"/>
      <c r="C930" s="313"/>
      <c r="D930" s="313"/>
      <c r="E930" s="313"/>
      <c r="F930" s="313"/>
      <c r="G930" s="313"/>
      <c r="H930" s="313"/>
      <c r="I930" s="313"/>
      <c r="J930" s="313"/>
      <c r="K930" s="313"/>
      <c r="L930" s="313"/>
      <c r="M930" s="313"/>
      <c r="N930" s="313"/>
      <c r="O930" s="313"/>
      <c r="P930" s="313"/>
      <c r="Q930" s="313"/>
      <c r="R930" s="313"/>
      <c r="S930" s="313"/>
      <c r="T930" s="313"/>
      <c r="U930" s="313"/>
      <c r="V930" s="313"/>
      <c r="W930" s="313"/>
      <c r="X930" s="313"/>
      <c r="Y930" s="313"/>
      <c r="Z930" s="313"/>
      <c r="AA930" s="313"/>
      <c r="AB930" s="313"/>
      <c r="AC930" s="313"/>
      <c r="AD930" s="313"/>
      <c r="AE930" s="313"/>
      <c r="AF930" s="313"/>
      <c r="AG930" s="313"/>
      <c r="AH930" s="313"/>
      <c r="AI930" s="313"/>
      <c r="AJ930" s="313"/>
      <c r="AK930" s="313"/>
      <c r="AL930" s="313"/>
      <c r="AM930" s="313"/>
      <c r="AN930" s="313"/>
      <c r="AO930" s="313"/>
      <c r="AP930" s="313"/>
      <c r="AQ930" s="313"/>
      <c r="AR930" s="313"/>
      <c r="AS930" s="313"/>
      <c r="AT930" s="313"/>
      <c r="AU930" s="313"/>
      <c r="AV930" s="313"/>
      <c r="AW930" s="313"/>
      <c r="AX930" s="313"/>
      <c r="AY930" s="313"/>
      <c r="AZ930" s="313"/>
      <c r="BA930" s="313"/>
      <c r="BB930" s="313"/>
      <c r="BC930" s="313"/>
      <c r="BD930" s="313"/>
      <c r="BE930" s="313"/>
      <c r="BF930" s="313"/>
      <c r="BG930" s="313"/>
      <c r="BH930" s="313"/>
      <c r="BI930" s="313"/>
      <c r="BJ930" s="313"/>
      <c r="BK930" s="313"/>
      <c r="BL930" s="313"/>
      <c r="BM930" s="313"/>
      <c r="BN930" s="313"/>
      <c r="BO930" s="313"/>
      <c r="BP930" s="313"/>
      <c r="BQ930" s="313"/>
      <c r="BR930" s="313"/>
      <c r="BS930" s="313"/>
      <c r="BT930" s="313"/>
      <c r="BU930" s="313"/>
      <c r="BV930" s="313"/>
      <c r="BW930" s="313"/>
      <c r="BX930" s="313"/>
      <c r="BY930" s="313"/>
      <c r="BZ930" s="313"/>
      <c r="CA930" s="313"/>
      <c r="CB930" s="313"/>
      <c r="CC930" s="313"/>
      <c r="CD930" s="313"/>
      <c r="CE930" s="313"/>
      <c r="CF930" s="313"/>
      <c r="CG930" s="313"/>
      <c r="CH930" s="313"/>
      <c r="CI930" s="313"/>
      <c r="CJ930" s="313"/>
      <c r="CK930" s="313"/>
      <c r="CL930" s="313"/>
      <c r="CM930" s="313"/>
      <c r="CN930" s="313"/>
      <c r="CO930" s="123"/>
      <c r="CP930" s="101"/>
      <c r="CQ930" s="101"/>
      <c r="CR930" s="101"/>
      <c r="CS930" s="101"/>
      <c r="CT930" s="101"/>
      <c r="CU930" s="101"/>
    </row>
    <row r="931" spans="1:110" ht="14.25" customHeight="1" x14ac:dyDescent="0.35">
      <c r="CM931" s="326"/>
      <c r="CN931" s="326"/>
    </row>
    <row r="932" spans="1:110" ht="14.25" customHeight="1" x14ac:dyDescent="0.35">
      <c r="D932" s="241" t="s">
        <v>494</v>
      </c>
      <c r="E932" s="241"/>
      <c r="F932" s="241"/>
      <c r="G932" s="241"/>
      <c r="H932" s="241"/>
      <c r="I932" s="241"/>
      <c r="J932" s="241"/>
      <c r="K932" s="241"/>
      <c r="L932" s="241"/>
      <c r="M932" s="241"/>
      <c r="N932" s="241"/>
      <c r="O932" s="241"/>
      <c r="P932" s="241"/>
      <c r="Q932" s="241"/>
      <c r="R932" s="241"/>
      <c r="S932" s="241"/>
      <c r="T932" s="241"/>
      <c r="U932" s="241"/>
      <c r="V932" s="241"/>
      <c r="W932" s="241"/>
      <c r="X932" s="241"/>
      <c r="Y932" s="241"/>
      <c r="Z932" s="241"/>
      <c r="AA932" s="241"/>
      <c r="AB932" s="241"/>
      <c r="AC932" s="241"/>
      <c r="AD932" s="241"/>
      <c r="AE932" s="241"/>
      <c r="AF932" s="241"/>
      <c r="AG932" s="241"/>
      <c r="AH932" s="241"/>
      <c r="AI932" s="241"/>
      <c r="AJ932" s="241"/>
      <c r="AK932" s="241"/>
      <c r="AL932" s="241"/>
      <c r="AM932" s="241"/>
      <c r="AN932" s="241"/>
      <c r="AO932" s="241"/>
      <c r="AP932" s="241"/>
      <c r="AQ932" s="241"/>
      <c r="AR932" s="241"/>
      <c r="AS932" s="241"/>
      <c r="AT932" s="241"/>
      <c r="AU932" s="2"/>
      <c r="AV932" s="241" t="s">
        <v>497</v>
      </c>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c r="CJ932" s="241"/>
      <c r="CK932" s="241"/>
      <c r="CL932" s="241"/>
      <c r="CM932" s="241"/>
      <c r="CN932" s="241"/>
      <c r="CO932" s="123"/>
    </row>
    <row r="933" spans="1:110" ht="14.25" customHeight="1" x14ac:dyDescent="0.35">
      <c r="D933" s="241"/>
      <c r="E933" s="241"/>
      <c r="F933" s="241"/>
      <c r="G933" s="241"/>
      <c r="H933" s="241"/>
      <c r="I933" s="241"/>
      <c r="J933" s="241"/>
      <c r="K933" s="241"/>
      <c r="L933" s="241"/>
      <c r="M933" s="241"/>
      <c r="N933" s="241"/>
      <c r="O933" s="241"/>
      <c r="P933" s="241"/>
      <c r="Q933" s="241"/>
      <c r="R933" s="241"/>
      <c r="S933" s="241"/>
      <c r="T933" s="241"/>
      <c r="U933" s="241"/>
      <c r="V933" s="241"/>
      <c r="W933" s="241"/>
      <c r="X933" s="241"/>
      <c r="Y933" s="241"/>
      <c r="Z933" s="241"/>
      <c r="AA933" s="241"/>
      <c r="AB933" s="241"/>
      <c r="AC933" s="241"/>
      <c r="AD933" s="241"/>
      <c r="AE933" s="241"/>
      <c r="AF933" s="241"/>
      <c r="AG933" s="241"/>
      <c r="AH933" s="241"/>
      <c r="AI933" s="241"/>
      <c r="AJ933" s="241"/>
      <c r="AK933" s="241"/>
      <c r="AL933" s="241"/>
      <c r="AM933" s="241"/>
      <c r="AN933" s="241"/>
      <c r="AO933" s="241"/>
      <c r="AP933" s="241"/>
      <c r="AQ933" s="241"/>
      <c r="AR933" s="241"/>
      <c r="AS933" s="241"/>
      <c r="AT933" s="241"/>
      <c r="AU933" s="2"/>
      <c r="AV933" s="220"/>
      <c r="AW933" s="220"/>
      <c r="AX933" s="220"/>
      <c r="AY933" s="220"/>
      <c r="AZ933" s="220"/>
      <c r="BA933" s="220"/>
      <c r="BB933" s="220"/>
      <c r="BC933" s="220"/>
      <c r="BD933" s="220"/>
      <c r="BE933" s="220"/>
      <c r="BF933" s="220"/>
      <c r="BG933" s="220"/>
      <c r="BH933" s="220"/>
      <c r="BI933" s="220"/>
      <c r="BJ933" s="220"/>
      <c r="BK933" s="220"/>
      <c r="BL933" s="220"/>
      <c r="BM933" s="220"/>
      <c r="BN933" s="220"/>
      <c r="BO933" s="220"/>
      <c r="BP933" s="220"/>
      <c r="BQ933" s="220"/>
      <c r="BR933" s="220"/>
      <c r="BS933" s="220"/>
      <c r="BT933" s="220"/>
      <c r="BU933" s="220"/>
      <c r="BV933" s="220"/>
      <c r="BW933" s="220"/>
      <c r="BX933" s="220"/>
      <c r="BY933" s="220"/>
      <c r="BZ933" s="220"/>
      <c r="CA933" s="220"/>
      <c r="CB933" s="220"/>
      <c r="CC933" s="220"/>
      <c r="CD933" s="220"/>
      <c r="CE933" s="220"/>
      <c r="CF933" s="220"/>
      <c r="CG933" s="220"/>
      <c r="CH933" s="220"/>
      <c r="CI933" s="220"/>
      <c r="CJ933" s="220"/>
      <c r="CK933" s="220"/>
      <c r="CL933" s="220"/>
      <c r="CM933" s="220"/>
      <c r="CN933" s="220"/>
      <c r="CO933" s="123"/>
    </row>
    <row r="934" spans="1:110" ht="14.25" customHeight="1" x14ac:dyDescent="0.35">
      <c r="D934" s="246" t="s">
        <v>24</v>
      </c>
      <c r="E934" s="247"/>
      <c r="F934" s="247"/>
      <c r="G934" s="247"/>
      <c r="H934" s="247"/>
      <c r="I934" s="247"/>
      <c r="J934" s="247"/>
      <c r="K934" s="247"/>
      <c r="L934" s="247"/>
      <c r="M934" s="247"/>
      <c r="N934" s="247"/>
      <c r="O934" s="247"/>
      <c r="P934" s="247"/>
      <c r="Q934" s="247"/>
      <c r="R934" s="247"/>
      <c r="S934" s="247"/>
      <c r="T934" s="247"/>
      <c r="U934" s="247"/>
      <c r="V934" s="247"/>
      <c r="W934" s="247"/>
      <c r="X934" s="247"/>
      <c r="Y934" s="248"/>
      <c r="Z934" s="308" t="s">
        <v>46</v>
      </c>
      <c r="AA934" s="309"/>
      <c r="AB934" s="309"/>
      <c r="AC934" s="309"/>
      <c r="AD934" s="309"/>
      <c r="AE934" s="309"/>
      <c r="AF934" s="309"/>
      <c r="AG934" s="309"/>
      <c r="AH934" s="309"/>
      <c r="AI934" s="309"/>
      <c r="AJ934" s="309"/>
      <c r="AK934" s="309"/>
      <c r="AL934" s="309"/>
      <c r="AM934" s="309"/>
      <c r="AN934" s="246" t="s">
        <v>449</v>
      </c>
      <c r="AO934" s="247"/>
      <c r="AP934" s="247"/>
      <c r="AQ934" s="247"/>
      <c r="AR934" s="247"/>
      <c r="AS934" s="247"/>
      <c r="AT934" s="248"/>
      <c r="AU934" s="2"/>
      <c r="AV934" s="246" t="s">
        <v>24</v>
      </c>
      <c r="AW934" s="247"/>
      <c r="AX934" s="247"/>
      <c r="AY934" s="247"/>
      <c r="AZ934" s="247"/>
      <c r="BA934" s="247"/>
      <c r="BB934" s="247"/>
      <c r="BC934" s="247"/>
      <c r="BD934" s="247"/>
      <c r="BE934" s="247"/>
      <c r="BF934" s="247"/>
      <c r="BG934" s="247"/>
      <c r="BH934" s="247"/>
      <c r="BI934" s="247"/>
      <c r="BJ934" s="247"/>
      <c r="BK934" s="247"/>
      <c r="BL934" s="247"/>
      <c r="BM934" s="247"/>
      <c r="BN934" s="247"/>
      <c r="BO934" s="247"/>
      <c r="BP934" s="247"/>
      <c r="BQ934" s="248"/>
      <c r="BR934" s="308" t="s">
        <v>46</v>
      </c>
      <c r="BS934" s="309"/>
      <c r="BT934" s="309"/>
      <c r="BU934" s="309"/>
      <c r="BV934" s="309"/>
      <c r="BW934" s="309"/>
      <c r="BX934" s="309"/>
      <c r="BY934" s="309"/>
      <c r="BZ934" s="309"/>
      <c r="CA934" s="309"/>
      <c r="CB934" s="309"/>
      <c r="CC934" s="309"/>
      <c r="CD934" s="309"/>
      <c r="CE934" s="309"/>
      <c r="CF934" s="229" t="s">
        <v>449</v>
      </c>
      <c r="CG934" s="229"/>
      <c r="CH934" s="229"/>
      <c r="CI934" s="229"/>
      <c r="CJ934" s="229"/>
      <c r="CK934" s="229"/>
      <c r="CL934" s="229"/>
      <c r="CM934" s="229"/>
      <c r="CN934" s="229"/>
      <c r="CO934" s="123"/>
      <c r="CP934" s="101"/>
      <c r="CQ934" s="101"/>
      <c r="CR934" s="101"/>
      <c r="CS934" s="101"/>
      <c r="CT934" s="101"/>
      <c r="CU934" s="101"/>
      <c r="CV934" s="101"/>
      <c r="CW934" s="101"/>
      <c r="CX934" s="101"/>
      <c r="CY934" s="101"/>
      <c r="CZ934" s="101"/>
      <c r="DA934" s="101"/>
      <c r="DB934" s="101"/>
      <c r="DC934" s="101"/>
      <c r="DD934" s="101"/>
      <c r="DE934" s="101"/>
      <c r="DF934" s="101"/>
    </row>
    <row r="935" spans="1:110" ht="14.25" customHeight="1" x14ac:dyDescent="0.35">
      <c r="D935" s="249"/>
      <c r="E935" s="250"/>
      <c r="F935" s="250"/>
      <c r="G935" s="250"/>
      <c r="H935" s="250"/>
      <c r="I935" s="250"/>
      <c r="J935" s="250"/>
      <c r="K935" s="250"/>
      <c r="L935" s="250"/>
      <c r="M935" s="250"/>
      <c r="N935" s="250"/>
      <c r="O935" s="250"/>
      <c r="P935" s="250"/>
      <c r="Q935" s="250"/>
      <c r="R935" s="250"/>
      <c r="S935" s="250"/>
      <c r="T935" s="250"/>
      <c r="U935" s="250"/>
      <c r="V935" s="250"/>
      <c r="W935" s="250"/>
      <c r="X935" s="250"/>
      <c r="Y935" s="251"/>
      <c r="Z935" s="229" t="s">
        <v>495</v>
      </c>
      <c r="AA935" s="229"/>
      <c r="AB935" s="229"/>
      <c r="AC935" s="229"/>
      <c r="AD935" s="229"/>
      <c r="AE935" s="229"/>
      <c r="AF935" s="229" t="s">
        <v>125</v>
      </c>
      <c r="AG935" s="229"/>
      <c r="AH935" s="229"/>
      <c r="AI935" s="229"/>
      <c r="AJ935" s="229"/>
      <c r="AK935" s="229"/>
      <c r="AL935" s="229"/>
      <c r="AM935" s="229"/>
      <c r="AN935" s="249"/>
      <c r="AO935" s="250"/>
      <c r="AP935" s="250"/>
      <c r="AQ935" s="250"/>
      <c r="AR935" s="250"/>
      <c r="AS935" s="250"/>
      <c r="AT935" s="251"/>
      <c r="AU935" s="2"/>
      <c r="AV935" s="249"/>
      <c r="AW935" s="250"/>
      <c r="AX935" s="250"/>
      <c r="AY935" s="250"/>
      <c r="AZ935" s="250"/>
      <c r="BA935" s="250"/>
      <c r="BB935" s="250"/>
      <c r="BC935" s="250"/>
      <c r="BD935" s="250"/>
      <c r="BE935" s="250"/>
      <c r="BF935" s="250"/>
      <c r="BG935" s="250"/>
      <c r="BH935" s="250"/>
      <c r="BI935" s="250"/>
      <c r="BJ935" s="250"/>
      <c r="BK935" s="250"/>
      <c r="BL935" s="250"/>
      <c r="BM935" s="250"/>
      <c r="BN935" s="250"/>
      <c r="BO935" s="250"/>
      <c r="BP935" s="250"/>
      <c r="BQ935" s="251"/>
      <c r="BR935" s="229" t="s">
        <v>495</v>
      </c>
      <c r="BS935" s="229"/>
      <c r="BT935" s="229"/>
      <c r="BU935" s="229"/>
      <c r="BV935" s="229"/>
      <c r="BW935" s="229"/>
      <c r="BX935" s="229" t="s">
        <v>125</v>
      </c>
      <c r="BY935" s="229"/>
      <c r="BZ935" s="229"/>
      <c r="CA935" s="229"/>
      <c r="CB935" s="229"/>
      <c r="CC935" s="229"/>
      <c r="CD935" s="229"/>
      <c r="CE935" s="229"/>
      <c r="CF935" s="229"/>
      <c r="CG935" s="229"/>
      <c r="CH935" s="229"/>
      <c r="CI935" s="229"/>
      <c r="CJ935" s="229"/>
      <c r="CK935" s="229"/>
      <c r="CL935" s="229"/>
      <c r="CM935" s="229"/>
      <c r="CN935" s="229"/>
      <c r="CO935" s="123"/>
      <c r="CP935" s="101"/>
      <c r="CQ935" s="101"/>
      <c r="CR935" s="101"/>
      <c r="CS935" s="101"/>
      <c r="CT935" s="101"/>
      <c r="CU935" s="101"/>
      <c r="CV935" s="101"/>
      <c r="CW935" s="101"/>
      <c r="CX935" s="101"/>
      <c r="CY935" s="101"/>
      <c r="CZ935" s="101"/>
      <c r="DA935" s="101"/>
      <c r="DB935" s="101"/>
      <c r="DC935" s="101"/>
      <c r="DD935" s="101"/>
      <c r="DE935" s="101"/>
      <c r="DF935" s="101"/>
    </row>
    <row r="936" spans="1:110" ht="14.25" customHeight="1" x14ac:dyDescent="0.35">
      <c r="D936" s="215" t="s">
        <v>1077</v>
      </c>
      <c r="E936" s="215"/>
      <c r="F936" s="215"/>
      <c r="G936" s="215"/>
      <c r="H936" s="215"/>
      <c r="I936" s="215"/>
      <c r="J936" s="215"/>
      <c r="K936" s="215"/>
      <c r="L936" s="215"/>
      <c r="M936" s="215"/>
      <c r="N936" s="215"/>
      <c r="O936" s="215"/>
      <c r="P936" s="215"/>
      <c r="Q936" s="215"/>
      <c r="R936" s="215"/>
      <c r="S936" s="215"/>
      <c r="T936" s="215"/>
      <c r="U936" s="215"/>
      <c r="V936" s="215"/>
      <c r="W936" s="215"/>
      <c r="X936" s="215"/>
      <c r="Y936" s="215"/>
      <c r="Z936" s="215" t="s">
        <v>875</v>
      </c>
      <c r="AA936" s="215"/>
      <c r="AB936" s="215"/>
      <c r="AC936" s="215"/>
      <c r="AD936" s="215"/>
      <c r="AE936" s="215"/>
      <c r="AF936" s="215"/>
      <c r="AG936" s="215"/>
      <c r="AH936" s="215"/>
      <c r="AI936" s="215"/>
      <c r="AJ936" s="215"/>
      <c r="AK936" s="215"/>
      <c r="AL936" s="215"/>
      <c r="AM936" s="215"/>
      <c r="AN936" s="215" t="s">
        <v>1083</v>
      </c>
      <c r="AO936" s="215"/>
      <c r="AP936" s="215"/>
      <c r="AQ936" s="215"/>
      <c r="AR936" s="215"/>
      <c r="AS936" s="215"/>
      <c r="AT936" s="215"/>
      <c r="AU936" s="2"/>
      <c r="AV936" s="215" t="s">
        <v>1084</v>
      </c>
      <c r="AW936" s="215"/>
      <c r="AX936" s="215"/>
      <c r="AY936" s="215"/>
      <c r="AZ936" s="215"/>
      <c r="BA936" s="215"/>
      <c r="BB936" s="215"/>
      <c r="BC936" s="215"/>
      <c r="BD936" s="215"/>
      <c r="BE936" s="215"/>
      <c r="BF936" s="215"/>
      <c r="BG936" s="215"/>
      <c r="BH936" s="215"/>
      <c r="BI936" s="215"/>
      <c r="BJ936" s="215"/>
      <c r="BK936" s="215"/>
      <c r="BL936" s="215"/>
      <c r="BM936" s="215"/>
      <c r="BN936" s="215"/>
      <c r="BO936" s="215"/>
      <c r="BP936" s="215"/>
      <c r="BQ936" s="215"/>
      <c r="BR936" s="215" t="s">
        <v>875</v>
      </c>
      <c r="BS936" s="215"/>
      <c r="BT936" s="215"/>
      <c r="BU936" s="215"/>
      <c r="BV936" s="215"/>
      <c r="BW936" s="215"/>
      <c r="BX936" s="215"/>
      <c r="BY936" s="215"/>
      <c r="BZ936" s="215"/>
      <c r="CA936" s="215"/>
      <c r="CB936" s="215"/>
      <c r="CC936" s="215"/>
      <c r="CD936" s="215"/>
      <c r="CE936" s="215"/>
      <c r="CF936" s="215" t="s">
        <v>1078</v>
      </c>
      <c r="CG936" s="215"/>
      <c r="CH936" s="215"/>
      <c r="CI936" s="215"/>
      <c r="CJ936" s="215"/>
      <c r="CK936" s="215"/>
      <c r="CL936" s="215"/>
      <c r="CM936" s="215"/>
      <c r="CN936" s="215"/>
      <c r="CO936" s="123"/>
      <c r="CP936" s="101"/>
      <c r="CQ936" s="101"/>
      <c r="CR936" s="101"/>
      <c r="CS936" s="101"/>
      <c r="CT936" s="101"/>
      <c r="CU936" s="101"/>
      <c r="CV936" s="101"/>
      <c r="CW936" s="101"/>
      <c r="CX936" s="101"/>
      <c r="CY936" s="101"/>
      <c r="CZ936" s="101"/>
      <c r="DA936" s="101"/>
      <c r="DB936" s="101"/>
      <c r="DC936" s="101"/>
      <c r="DD936" s="101"/>
      <c r="DE936" s="101"/>
      <c r="DF936" s="101"/>
    </row>
    <row r="937" spans="1:110" ht="14.25" customHeight="1" x14ac:dyDescent="0.35">
      <c r="D937" s="215" t="s">
        <v>1079</v>
      </c>
      <c r="E937" s="215"/>
      <c r="F937" s="215"/>
      <c r="G937" s="215"/>
      <c r="H937" s="215"/>
      <c r="I937" s="215"/>
      <c r="J937" s="215"/>
      <c r="K937" s="215"/>
      <c r="L937" s="215"/>
      <c r="M937" s="215"/>
      <c r="N937" s="215"/>
      <c r="O937" s="215"/>
      <c r="P937" s="215"/>
      <c r="Q937" s="215"/>
      <c r="R937" s="215"/>
      <c r="S937" s="215"/>
      <c r="T937" s="215"/>
      <c r="U937" s="215"/>
      <c r="V937" s="215"/>
      <c r="W937" s="215"/>
      <c r="X937" s="215"/>
      <c r="Y937" s="215"/>
      <c r="Z937" s="215" t="s">
        <v>875</v>
      </c>
      <c r="AA937" s="215"/>
      <c r="AB937" s="215"/>
      <c r="AC937" s="215"/>
      <c r="AD937" s="215"/>
      <c r="AE937" s="215"/>
      <c r="AF937" s="215"/>
      <c r="AG937" s="215"/>
      <c r="AH937" s="215"/>
      <c r="AI937" s="215"/>
      <c r="AJ937" s="215"/>
      <c r="AK937" s="215"/>
      <c r="AL937" s="215"/>
      <c r="AM937" s="215"/>
      <c r="AN937" s="215" t="s">
        <v>1083</v>
      </c>
      <c r="AO937" s="215"/>
      <c r="AP937" s="215"/>
      <c r="AQ937" s="215"/>
      <c r="AR937" s="215"/>
      <c r="AS937" s="215"/>
      <c r="AT937" s="215"/>
      <c r="AU937" s="2"/>
      <c r="AV937" s="215"/>
      <c r="AW937" s="215"/>
      <c r="AX937" s="215"/>
      <c r="AY937" s="215"/>
      <c r="AZ937" s="215"/>
      <c r="BA937" s="215"/>
      <c r="BB937" s="215"/>
      <c r="BC937" s="215"/>
      <c r="BD937" s="215"/>
      <c r="BE937" s="215"/>
      <c r="BF937" s="215"/>
      <c r="BG937" s="215"/>
      <c r="BH937" s="215"/>
      <c r="BI937" s="215"/>
      <c r="BJ937" s="215"/>
      <c r="BK937" s="215"/>
      <c r="BL937" s="215"/>
      <c r="BM937" s="215"/>
      <c r="BN937" s="215"/>
      <c r="BO937" s="215"/>
      <c r="BP937" s="215"/>
      <c r="BQ937" s="215"/>
      <c r="BR937" s="215"/>
      <c r="BS937" s="215"/>
      <c r="BT937" s="215"/>
      <c r="BU937" s="215"/>
      <c r="BV937" s="215"/>
      <c r="BW937" s="215"/>
      <c r="BX937" s="215"/>
      <c r="BY937" s="215"/>
      <c r="BZ937" s="215"/>
      <c r="CA937" s="215"/>
      <c r="CB937" s="215"/>
      <c r="CC937" s="215"/>
      <c r="CD937" s="215"/>
      <c r="CE937" s="215"/>
      <c r="CF937" s="215"/>
      <c r="CG937" s="215"/>
      <c r="CH937" s="215"/>
      <c r="CI937" s="215"/>
      <c r="CJ937" s="215"/>
      <c r="CK937" s="215"/>
      <c r="CL937" s="215"/>
      <c r="CM937" s="215"/>
      <c r="CN937" s="215"/>
      <c r="CO937" s="123"/>
      <c r="CP937" s="101"/>
      <c r="CQ937" s="101"/>
      <c r="CR937" s="101"/>
      <c r="CS937" s="101"/>
      <c r="CT937" s="101"/>
      <c r="CU937" s="101"/>
      <c r="CV937" s="101"/>
      <c r="CW937" s="101"/>
      <c r="CX937" s="101"/>
      <c r="CY937" s="101"/>
      <c r="CZ937" s="101"/>
      <c r="DA937" s="101"/>
      <c r="DB937" s="101"/>
      <c r="DC937" s="101"/>
      <c r="DD937" s="101"/>
      <c r="DE937" s="101"/>
      <c r="DF937" s="101"/>
    </row>
    <row r="938" spans="1:110" ht="14.25" customHeight="1" x14ac:dyDescent="0.35">
      <c r="D938" s="215" t="s">
        <v>1080</v>
      </c>
      <c r="E938" s="215"/>
      <c r="F938" s="215"/>
      <c r="G938" s="215"/>
      <c r="H938" s="215"/>
      <c r="I938" s="215"/>
      <c r="J938" s="215"/>
      <c r="K938" s="215"/>
      <c r="L938" s="215"/>
      <c r="M938" s="215"/>
      <c r="N938" s="215"/>
      <c r="O938" s="215"/>
      <c r="P938" s="215"/>
      <c r="Q938" s="215"/>
      <c r="R938" s="215"/>
      <c r="S938" s="215"/>
      <c r="T938" s="215"/>
      <c r="U938" s="215"/>
      <c r="V938" s="215"/>
      <c r="W938" s="215"/>
      <c r="X938" s="215"/>
      <c r="Y938" s="215"/>
      <c r="Z938" s="215" t="s">
        <v>875</v>
      </c>
      <c r="AA938" s="215"/>
      <c r="AB938" s="215"/>
      <c r="AC938" s="215"/>
      <c r="AD938" s="215"/>
      <c r="AE938" s="215"/>
      <c r="AF938" s="215"/>
      <c r="AG938" s="215"/>
      <c r="AH938" s="215"/>
      <c r="AI938" s="215"/>
      <c r="AJ938" s="215"/>
      <c r="AK938" s="215"/>
      <c r="AL938" s="215"/>
      <c r="AM938" s="215"/>
      <c r="AN938" s="215" t="s">
        <v>1078</v>
      </c>
      <c r="AO938" s="215"/>
      <c r="AP938" s="215"/>
      <c r="AQ938" s="215"/>
      <c r="AR938" s="215"/>
      <c r="AS938" s="215"/>
      <c r="AT938" s="215"/>
      <c r="AU938" s="2"/>
      <c r="AV938" s="215"/>
      <c r="AW938" s="215"/>
      <c r="AX938" s="215"/>
      <c r="AY938" s="215"/>
      <c r="AZ938" s="215"/>
      <c r="BA938" s="215"/>
      <c r="BB938" s="215"/>
      <c r="BC938" s="215"/>
      <c r="BD938" s="215"/>
      <c r="BE938" s="215"/>
      <c r="BF938" s="215"/>
      <c r="BG938" s="215"/>
      <c r="BH938" s="215"/>
      <c r="BI938" s="215"/>
      <c r="BJ938" s="215"/>
      <c r="BK938" s="215"/>
      <c r="BL938" s="215"/>
      <c r="BM938" s="215"/>
      <c r="BN938" s="215"/>
      <c r="BO938" s="215"/>
      <c r="BP938" s="215"/>
      <c r="BQ938" s="215"/>
      <c r="BR938" s="215"/>
      <c r="BS938" s="215"/>
      <c r="BT938" s="215"/>
      <c r="BU938" s="215"/>
      <c r="BV938" s="215"/>
      <c r="BW938" s="215"/>
      <c r="BX938" s="215"/>
      <c r="BY938" s="215"/>
      <c r="BZ938" s="215"/>
      <c r="CA938" s="215"/>
      <c r="CB938" s="215"/>
      <c r="CC938" s="215"/>
      <c r="CD938" s="215"/>
      <c r="CE938" s="215"/>
      <c r="CF938" s="215"/>
      <c r="CG938" s="215"/>
      <c r="CH938" s="215"/>
      <c r="CI938" s="215"/>
      <c r="CJ938" s="215"/>
      <c r="CK938" s="215"/>
      <c r="CL938" s="215"/>
      <c r="CM938" s="215"/>
      <c r="CN938" s="215"/>
      <c r="CO938" s="123"/>
      <c r="CP938" s="101"/>
      <c r="CQ938" s="101"/>
      <c r="CR938" s="101"/>
      <c r="CS938" s="101"/>
      <c r="CT938" s="101"/>
      <c r="CU938" s="101"/>
      <c r="CV938" s="101"/>
      <c r="CW938" s="101"/>
      <c r="CX938" s="101"/>
      <c r="CY938" s="101"/>
      <c r="CZ938" s="101"/>
      <c r="DA938" s="101"/>
      <c r="DB938" s="101"/>
      <c r="DC938" s="101"/>
      <c r="DD938" s="101"/>
      <c r="DE938" s="101"/>
      <c r="DF938" s="101"/>
    </row>
    <row r="939" spans="1:110" ht="14.25" customHeight="1" x14ac:dyDescent="0.35">
      <c r="D939" s="215" t="s">
        <v>1081</v>
      </c>
      <c r="E939" s="215"/>
      <c r="F939" s="215"/>
      <c r="G939" s="215"/>
      <c r="H939" s="215"/>
      <c r="I939" s="215"/>
      <c r="J939" s="215"/>
      <c r="K939" s="215"/>
      <c r="L939" s="215"/>
      <c r="M939" s="215"/>
      <c r="N939" s="215"/>
      <c r="O939" s="215"/>
      <c r="P939" s="215"/>
      <c r="Q939" s="215"/>
      <c r="R939" s="215"/>
      <c r="S939" s="215"/>
      <c r="T939" s="215"/>
      <c r="U939" s="215"/>
      <c r="V939" s="215"/>
      <c r="W939" s="215"/>
      <c r="X939" s="215"/>
      <c r="Y939" s="215"/>
      <c r="Z939" s="215" t="s">
        <v>875</v>
      </c>
      <c r="AA939" s="215"/>
      <c r="AB939" s="215"/>
      <c r="AC939" s="215"/>
      <c r="AD939" s="215"/>
      <c r="AE939" s="215"/>
      <c r="AF939" s="215"/>
      <c r="AG939" s="215"/>
      <c r="AH939" s="215"/>
      <c r="AI939" s="215"/>
      <c r="AJ939" s="215"/>
      <c r="AK939" s="215"/>
      <c r="AL939" s="215"/>
      <c r="AM939" s="215"/>
      <c r="AN939" s="215" t="s">
        <v>1078</v>
      </c>
      <c r="AO939" s="215"/>
      <c r="AP939" s="215"/>
      <c r="AQ939" s="215"/>
      <c r="AR939" s="215"/>
      <c r="AS939" s="215"/>
      <c r="AT939" s="215"/>
      <c r="AU939" s="2"/>
      <c r="AV939" s="215"/>
      <c r="AW939" s="215"/>
      <c r="AX939" s="215"/>
      <c r="AY939" s="215"/>
      <c r="AZ939" s="215"/>
      <c r="BA939" s="215"/>
      <c r="BB939" s="215"/>
      <c r="BC939" s="215"/>
      <c r="BD939" s="215"/>
      <c r="BE939" s="215"/>
      <c r="BF939" s="215"/>
      <c r="BG939" s="215"/>
      <c r="BH939" s="215"/>
      <c r="BI939" s="215"/>
      <c r="BJ939" s="215"/>
      <c r="BK939" s="215"/>
      <c r="BL939" s="215"/>
      <c r="BM939" s="215"/>
      <c r="BN939" s="215"/>
      <c r="BO939" s="215"/>
      <c r="BP939" s="215"/>
      <c r="BQ939" s="215"/>
      <c r="BR939" s="215"/>
      <c r="BS939" s="215"/>
      <c r="BT939" s="215"/>
      <c r="BU939" s="215"/>
      <c r="BV939" s="215"/>
      <c r="BW939" s="215"/>
      <c r="BX939" s="215"/>
      <c r="BY939" s="215"/>
      <c r="BZ939" s="215"/>
      <c r="CA939" s="215"/>
      <c r="CB939" s="215"/>
      <c r="CC939" s="215"/>
      <c r="CD939" s="215"/>
      <c r="CE939" s="215"/>
      <c r="CF939" s="215"/>
      <c r="CG939" s="215"/>
      <c r="CH939" s="215"/>
      <c r="CI939" s="215"/>
      <c r="CJ939" s="215"/>
      <c r="CK939" s="215"/>
      <c r="CL939" s="215"/>
      <c r="CM939" s="215"/>
      <c r="CN939" s="215"/>
      <c r="CO939" s="123"/>
      <c r="CP939" s="101"/>
      <c r="CQ939" s="101"/>
      <c r="CR939" s="101"/>
      <c r="CS939" s="101"/>
      <c r="CT939" s="101"/>
      <c r="CU939" s="101"/>
      <c r="CV939" s="101"/>
      <c r="CW939" s="101"/>
      <c r="CX939" s="101"/>
      <c r="CY939" s="101"/>
      <c r="CZ939" s="101"/>
      <c r="DA939" s="101"/>
      <c r="DB939" s="101"/>
      <c r="DC939" s="101"/>
      <c r="DD939" s="101"/>
      <c r="DE939" s="101"/>
      <c r="DF939" s="101"/>
    </row>
    <row r="940" spans="1:110" ht="14.25" customHeight="1" x14ac:dyDescent="0.35">
      <c r="D940" s="215" t="s">
        <v>1082</v>
      </c>
      <c r="E940" s="215"/>
      <c r="F940" s="215"/>
      <c r="G940" s="215"/>
      <c r="H940" s="215"/>
      <c r="I940" s="215"/>
      <c r="J940" s="215"/>
      <c r="K940" s="215"/>
      <c r="L940" s="215"/>
      <c r="M940" s="215"/>
      <c r="N940" s="215"/>
      <c r="O940" s="215"/>
      <c r="P940" s="215"/>
      <c r="Q940" s="215"/>
      <c r="R940" s="215"/>
      <c r="S940" s="215"/>
      <c r="T940" s="215"/>
      <c r="U940" s="215"/>
      <c r="V940" s="215"/>
      <c r="W940" s="215"/>
      <c r="X940" s="215"/>
      <c r="Y940" s="215"/>
      <c r="Z940" s="215"/>
      <c r="AA940" s="215"/>
      <c r="AB940" s="215"/>
      <c r="AC940" s="215"/>
      <c r="AD940" s="215"/>
      <c r="AE940" s="215"/>
      <c r="AF940" s="215" t="s">
        <v>875</v>
      </c>
      <c r="AG940" s="215"/>
      <c r="AH940" s="215"/>
      <c r="AI940" s="215"/>
      <c r="AJ940" s="215"/>
      <c r="AK940" s="215"/>
      <c r="AL940" s="215"/>
      <c r="AM940" s="215"/>
      <c r="AN940" s="215" t="s">
        <v>1083</v>
      </c>
      <c r="AO940" s="215"/>
      <c r="AP940" s="215"/>
      <c r="AQ940" s="215"/>
      <c r="AR940" s="215"/>
      <c r="AS940" s="215"/>
      <c r="AT940" s="215"/>
      <c r="AU940" s="2"/>
      <c r="AV940" s="215"/>
      <c r="AW940" s="215"/>
      <c r="AX940" s="215"/>
      <c r="AY940" s="215"/>
      <c r="AZ940" s="215"/>
      <c r="BA940" s="215"/>
      <c r="BB940" s="215"/>
      <c r="BC940" s="215"/>
      <c r="BD940" s="215"/>
      <c r="BE940" s="215"/>
      <c r="BF940" s="215"/>
      <c r="BG940" s="215"/>
      <c r="BH940" s="215"/>
      <c r="BI940" s="215"/>
      <c r="BJ940" s="215"/>
      <c r="BK940" s="215"/>
      <c r="BL940" s="215"/>
      <c r="BM940" s="215"/>
      <c r="BN940" s="215"/>
      <c r="BO940" s="215"/>
      <c r="BP940" s="215"/>
      <c r="BQ940" s="215"/>
      <c r="BR940" s="215"/>
      <c r="BS940" s="215"/>
      <c r="BT940" s="215"/>
      <c r="BU940" s="215"/>
      <c r="BV940" s="215"/>
      <c r="BW940" s="215"/>
      <c r="BX940" s="215"/>
      <c r="BY940" s="215"/>
      <c r="BZ940" s="215"/>
      <c r="CA940" s="215"/>
      <c r="CB940" s="215"/>
      <c r="CC940" s="215"/>
      <c r="CD940" s="215"/>
      <c r="CE940" s="215"/>
      <c r="CF940" s="215"/>
      <c r="CG940" s="215"/>
      <c r="CH940" s="215"/>
      <c r="CI940" s="215"/>
      <c r="CJ940" s="215"/>
      <c r="CK940" s="215"/>
      <c r="CL940" s="215"/>
      <c r="CM940" s="215"/>
      <c r="CN940" s="215"/>
      <c r="CO940" s="123"/>
      <c r="CP940" s="101"/>
      <c r="CQ940" s="101"/>
      <c r="CR940" s="101"/>
      <c r="CS940" s="101"/>
      <c r="CT940" s="101"/>
      <c r="CU940" s="101"/>
      <c r="CV940" s="101"/>
      <c r="CW940" s="101"/>
      <c r="CX940" s="101"/>
      <c r="CY940" s="101"/>
      <c r="CZ940" s="101"/>
      <c r="DA940" s="101"/>
      <c r="DB940" s="101"/>
      <c r="DC940" s="101"/>
      <c r="DD940" s="101"/>
      <c r="DE940" s="101"/>
      <c r="DF940" s="101"/>
    </row>
    <row r="941" spans="1:110" ht="14.25" customHeight="1" x14ac:dyDescent="0.35">
      <c r="D941" s="215"/>
      <c r="E941" s="215"/>
      <c r="F941" s="215"/>
      <c r="G941" s="215"/>
      <c r="H941" s="215"/>
      <c r="I941" s="215"/>
      <c r="J941" s="215"/>
      <c r="K941" s="215"/>
      <c r="L941" s="215"/>
      <c r="M941" s="215"/>
      <c r="N941" s="215"/>
      <c r="O941" s="215"/>
      <c r="P941" s="215"/>
      <c r="Q941" s="215"/>
      <c r="R941" s="215"/>
      <c r="S941" s="215"/>
      <c r="T941" s="215"/>
      <c r="U941" s="215"/>
      <c r="V941" s="215"/>
      <c r="W941" s="215"/>
      <c r="X941" s="215"/>
      <c r="Y941" s="215"/>
      <c r="Z941" s="215"/>
      <c r="AA941" s="215"/>
      <c r="AB941" s="215"/>
      <c r="AC941" s="215"/>
      <c r="AD941" s="215"/>
      <c r="AE941" s="215"/>
      <c r="AF941" s="215"/>
      <c r="AG941" s="215"/>
      <c r="AH941" s="215"/>
      <c r="AI941" s="215"/>
      <c r="AJ941" s="215"/>
      <c r="AK941" s="215"/>
      <c r="AL941" s="215"/>
      <c r="AM941" s="215"/>
      <c r="AN941" s="215"/>
      <c r="AO941" s="215"/>
      <c r="AP941" s="215"/>
      <c r="AQ941" s="215"/>
      <c r="AR941" s="215"/>
      <c r="AS941" s="215"/>
      <c r="AT941" s="215"/>
      <c r="AU941" s="2"/>
      <c r="AV941" s="215"/>
      <c r="AW941" s="215"/>
      <c r="AX941" s="215"/>
      <c r="AY941" s="215"/>
      <c r="AZ941" s="215"/>
      <c r="BA941" s="215"/>
      <c r="BB941" s="215"/>
      <c r="BC941" s="215"/>
      <c r="BD941" s="215"/>
      <c r="BE941" s="215"/>
      <c r="BF941" s="215"/>
      <c r="BG941" s="215"/>
      <c r="BH941" s="215"/>
      <c r="BI941" s="215"/>
      <c r="BJ941" s="215"/>
      <c r="BK941" s="215"/>
      <c r="BL941" s="215"/>
      <c r="BM941" s="215"/>
      <c r="BN941" s="215"/>
      <c r="BO941" s="215"/>
      <c r="BP941" s="215"/>
      <c r="BQ941" s="215"/>
      <c r="BR941" s="215"/>
      <c r="BS941" s="215"/>
      <c r="BT941" s="215"/>
      <c r="BU941" s="215"/>
      <c r="BV941" s="215"/>
      <c r="BW941" s="215"/>
      <c r="BX941" s="215"/>
      <c r="BY941" s="215"/>
      <c r="BZ941" s="215"/>
      <c r="CA941" s="215"/>
      <c r="CB941" s="215"/>
      <c r="CC941" s="215"/>
      <c r="CD941" s="215"/>
      <c r="CE941" s="215"/>
      <c r="CF941" s="215"/>
      <c r="CG941" s="215"/>
      <c r="CH941" s="215"/>
      <c r="CI941" s="215"/>
      <c r="CJ941" s="215"/>
      <c r="CK941" s="215"/>
      <c r="CL941" s="215"/>
      <c r="CM941" s="215"/>
      <c r="CN941" s="215"/>
      <c r="CO941" s="123"/>
      <c r="CP941" s="101"/>
      <c r="CQ941" s="101"/>
      <c r="CR941" s="101"/>
      <c r="CS941" s="101"/>
      <c r="CT941" s="101"/>
      <c r="CU941" s="101"/>
      <c r="CV941" s="101"/>
      <c r="CW941" s="101"/>
      <c r="CX941" s="101"/>
      <c r="CY941" s="101"/>
      <c r="CZ941" s="101"/>
      <c r="DA941" s="101"/>
      <c r="DB941" s="101"/>
      <c r="DC941" s="101"/>
      <c r="DD941" s="101"/>
      <c r="DE941" s="101"/>
      <c r="DF941" s="101"/>
    </row>
    <row r="942" spans="1:110" ht="14.25" customHeight="1" x14ac:dyDescent="0.35">
      <c r="D942" s="215"/>
      <c r="E942" s="215"/>
      <c r="F942" s="215"/>
      <c r="G942" s="215"/>
      <c r="H942" s="215"/>
      <c r="I942" s="215"/>
      <c r="J942" s="215"/>
      <c r="K942" s="215"/>
      <c r="L942" s="215"/>
      <c r="M942" s="215"/>
      <c r="N942" s="215"/>
      <c r="O942" s="215"/>
      <c r="P942" s="215"/>
      <c r="Q942" s="215"/>
      <c r="R942" s="215"/>
      <c r="S942" s="215"/>
      <c r="T942" s="215"/>
      <c r="U942" s="215"/>
      <c r="V942" s="215"/>
      <c r="W942" s="215"/>
      <c r="X942" s="215"/>
      <c r="Y942" s="215"/>
      <c r="Z942" s="215"/>
      <c r="AA942" s="215"/>
      <c r="AB942" s="215"/>
      <c r="AC942" s="215"/>
      <c r="AD942" s="215"/>
      <c r="AE942" s="215"/>
      <c r="AF942" s="215"/>
      <c r="AG942" s="215"/>
      <c r="AH942" s="215"/>
      <c r="AI942" s="215"/>
      <c r="AJ942" s="215"/>
      <c r="AK942" s="215"/>
      <c r="AL942" s="215"/>
      <c r="AM942" s="215"/>
      <c r="AN942" s="215"/>
      <c r="AO942" s="215"/>
      <c r="AP942" s="215"/>
      <c r="AQ942" s="215"/>
      <c r="AR942" s="215"/>
      <c r="AS942" s="215"/>
      <c r="AT942" s="215"/>
      <c r="AU942" s="2"/>
      <c r="AV942" s="555"/>
      <c r="AW942" s="555"/>
      <c r="AX942" s="555"/>
      <c r="AY942" s="555"/>
      <c r="AZ942" s="555"/>
      <c r="BA942" s="555"/>
      <c r="BB942" s="555"/>
      <c r="BC942" s="555"/>
      <c r="BD942" s="555"/>
      <c r="BE942" s="555"/>
      <c r="BF942" s="555"/>
      <c r="BG942" s="555"/>
      <c r="BH942" s="555"/>
      <c r="BI942" s="555"/>
      <c r="BJ942" s="555"/>
      <c r="BK942" s="555"/>
      <c r="BL942" s="555"/>
      <c r="BM942" s="555"/>
      <c r="BN942" s="555"/>
      <c r="BO942" s="555"/>
      <c r="BP942" s="555"/>
      <c r="BQ942" s="555"/>
      <c r="BR942" s="555"/>
      <c r="BS942" s="555"/>
      <c r="BT942" s="555"/>
      <c r="BU942" s="555"/>
      <c r="BV942" s="555"/>
      <c r="BW942" s="555"/>
      <c r="BX942" s="555"/>
      <c r="BY942" s="555"/>
      <c r="BZ942" s="555"/>
      <c r="CA942" s="555"/>
      <c r="CB942" s="555"/>
      <c r="CC942" s="555"/>
      <c r="CD942" s="555"/>
      <c r="CE942" s="555"/>
      <c r="CF942" s="555"/>
      <c r="CG942" s="555"/>
      <c r="CH942" s="555"/>
      <c r="CI942" s="555"/>
      <c r="CJ942" s="555"/>
      <c r="CK942" s="555"/>
      <c r="CL942" s="555"/>
      <c r="CM942" s="555"/>
      <c r="CN942" s="555"/>
      <c r="CO942" s="123"/>
      <c r="CP942" s="101"/>
      <c r="CQ942" s="101"/>
      <c r="CR942" s="101"/>
      <c r="CS942" s="101"/>
      <c r="CT942" s="101"/>
      <c r="CU942" s="101"/>
      <c r="CV942" s="101"/>
      <c r="CW942" s="101"/>
      <c r="CX942" s="101"/>
      <c r="CY942" s="101"/>
      <c r="CZ942" s="101"/>
      <c r="DA942" s="101"/>
      <c r="DB942" s="101"/>
      <c r="DC942" s="101"/>
      <c r="DD942" s="101"/>
      <c r="DE942" s="101"/>
      <c r="DF942" s="101"/>
    </row>
    <row r="943" spans="1:110" ht="14.25" customHeight="1" x14ac:dyDescent="0.35">
      <c r="D943" s="215"/>
      <c r="E943" s="215"/>
      <c r="F943" s="215"/>
      <c r="G943" s="215"/>
      <c r="H943" s="215"/>
      <c r="I943" s="215"/>
      <c r="J943" s="215"/>
      <c r="K943" s="215"/>
      <c r="L943" s="215"/>
      <c r="M943" s="215"/>
      <c r="N943" s="215"/>
      <c r="O943" s="215"/>
      <c r="P943" s="215"/>
      <c r="Q943" s="215"/>
      <c r="R943" s="215"/>
      <c r="S943" s="215"/>
      <c r="T943" s="215"/>
      <c r="U943" s="215"/>
      <c r="V943" s="215"/>
      <c r="W943" s="215"/>
      <c r="X943" s="215"/>
      <c r="Y943" s="215"/>
      <c r="Z943" s="215"/>
      <c r="AA943" s="215"/>
      <c r="AB943" s="215"/>
      <c r="AC943" s="215"/>
      <c r="AD943" s="215"/>
      <c r="AE943" s="215"/>
      <c r="AF943" s="215"/>
      <c r="AG943" s="215"/>
      <c r="AH943" s="215"/>
      <c r="AI943" s="215"/>
      <c r="AJ943" s="215"/>
      <c r="AK943" s="215"/>
      <c r="AL943" s="215"/>
      <c r="AM943" s="215"/>
      <c r="AN943" s="215"/>
      <c r="AO943" s="215"/>
      <c r="AP943" s="215"/>
      <c r="AQ943" s="215"/>
      <c r="AR943" s="215"/>
      <c r="AS943" s="215"/>
      <c r="AT943" s="215"/>
      <c r="AU943" s="2"/>
      <c r="AV943" s="555"/>
      <c r="AW943" s="555"/>
      <c r="AX943" s="555"/>
      <c r="AY943" s="555"/>
      <c r="AZ943" s="555"/>
      <c r="BA943" s="555"/>
      <c r="BB943" s="555"/>
      <c r="BC943" s="555"/>
      <c r="BD943" s="555"/>
      <c r="BE943" s="555"/>
      <c r="BF943" s="555"/>
      <c r="BG943" s="555"/>
      <c r="BH943" s="555"/>
      <c r="BI943" s="555"/>
      <c r="BJ943" s="555"/>
      <c r="BK943" s="555"/>
      <c r="BL943" s="555"/>
      <c r="BM943" s="555"/>
      <c r="BN943" s="555"/>
      <c r="BO943" s="555"/>
      <c r="BP943" s="555"/>
      <c r="BQ943" s="555"/>
      <c r="BR943" s="215"/>
      <c r="BS943" s="215"/>
      <c r="BT943" s="215"/>
      <c r="BU943" s="215"/>
      <c r="BV943" s="215"/>
      <c r="BW943" s="215"/>
      <c r="BX943" s="215"/>
      <c r="BY943" s="215"/>
      <c r="BZ943" s="215"/>
      <c r="CA943" s="215"/>
      <c r="CB943" s="215"/>
      <c r="CC943" s="215"/>
      <c r="CD943" s="215"/>
      <c r="CE943" s="215"/>
      <c r="CF943" s="215"/>
      <c r="CG943" s="215"/>
      <c r="CH943" s="215"/>
      <c r="CI943" s="215"/>
      <c r="CJ943" s="215"/>
      <c r="CK943" s="215"/>
      <c r="CL943" s="215"/>
      <c r="CM943" s="215"/>
      <c r="CN943" s="215"/>
      <c r="CO943" s="123"/>
      <c r="CP943" s="101"/>
      <c r="CQ943" s="101"/>
      <c r="CR943" s="101"/>
      <c r="CS943" s="101"/>
      <c r="CT943" s="101"/>
      <c r="CU943" s="101"/>
      <c r="CV943" s="101"/>
      <c r="CW943" s="101"/>
      <c r="CX943" s="101"/>
      <c r="CY943" s="101"/>
      <c r="CZ943" s="101"/>
      <c r="DA943" s="101"/>
      <c r="DB943" s="101"/>
      <c r="DC943" s="101"/>
      <c r="DD943" s="101"/>
      <c r="DE943" s="101"/>
      <c r="DF943" s="101"/>
    </row>
    <row r="944" spans="1:110" ht="14.25" customHeight="1" x14ac:dyDescent="0.35">
      <c r="D944" s="230" t="s">
        <v>496</v>
      </c>
      <c r="E944" s="230"/>
      <c r="F944" s="230"/>
      <c r="G944" s="230"/>
      <c r="H944" s="230"/>
      <c r="I944" s="230"/>
      <c r="J944" s="230"/>
      <c r="K944" s="230"/>
      <c r="L944" s="230"/>
      <c r="M944" s="230"/>
      <c r="N944" s="230"/>
      <c r="O944" s="230"/>
      <c r="P944" s="230"/>
      <c r="Q944" s="230"/>
      <c r="R944" s="230"/>
      <c r="S944" s="230"/>
      <c r="T944" s="230"/>
      <c r="U944" s="230"/>
      <c r="V944" s="230"/>
      <c r="W944" s="230"/>
      <c r="X944" s="230"/>
      <c r="Y944" s="230"/>
      <c r="Z944" s="230"/>
      <c r="AA944" s="230"/>
      <c r="AB944" s="230"/>
      <c r="AC944" s="230"/>
      <c r="AD944" s="230"/>
      <c r="AE944" s="230"/>
      <c r="AF944" s="230"/>
      <c r="AG944" s="230"/>
      <c r="AH944" s="230"/>
      <c r="AI944" s="230"/>
      <c r="AJ944" s="230"/>
      <c r="AK944" s="230"/>
      <c r="AL944" s="230"/>
      <c r="AM944" s="230"/>
      <c r="AN944" s="230"/>
      <c r="AO944" s="230"/>
      <c r="AP944" s="230"/>
      <c r="AQ944" s="230"/>
      <c r="AR944" s="230"/>
      <c r="AS944" s="230"/>
      <c r="AT944" s="230"/>
      <c r="AU944" s="2"/>
      <c r="AV944" s="312" t="s">
        <v>505</v>
      </c>
      <c r="AW944" s="312"/>
      <c r="AX944" s="312"/>
      <c r="AY944" s="312"/>
      <c r="AZ944" s="312"/>
      <c r="BA944" s="312"/>
      <c r="BB944" s="312"/>
      <c r="BC944" s="312"/>
      <c r="BD944" s="312"/>
      <c r="BE944" s="312"/>
      <c r="BF944" s="312"/>
      <c r="BG944" s="312"/>
      <c r="BH944" s="312"/>
      <c r="BI944" s="312"/>
      <c r="BJ944" s="312"/>
      <c r="BK944" s="312"/>
      <c r="BL944" s="312"/>
      <c r="BM944" s="312"/>
      <c r="BN944" s="312"/>
      <c r="BO944" s="312"/>
      <c r="BP944" s="312"/>
      <c r="BQ944" s="312"/>
      <c r="BR944" s="73"/>
      <c r="BS944" s="73"/>
      <c r="BT944" s="73"/>
      <c r="BU944" s="73"/>
      <c r="BV944" s="73"/>
      <c r="BW944" s="73"/>
      <c r="BX944" s="73"/>
      <c r="BY944" s="73"/>
      <c r="BZ944" s="73"/>
      <c r="CA944" s="73"/>
      <c r="CB944" s="73"/>
      <c r="CC944" s="73"/>
      <c r="CD944" s="73"/>
      <c r="CE944" s="73"/>
      <c r="CF944" s="73"/>
      <c r="CG944" s="73"/>
      <c r="CH944" s="73"/>
      <c r="CI944" s="73"/>
      <c r="CJ944" s="73"/>
      <c r="CK944" s="73"/>
      <c r="CL944" s="73"/>
      <c r="CM944" s="73"/>
      <c r="CN944" s="73"/>
      <c r="CO944" s="123"/>
      <c r="CP944" s="101"/>
      <c r="CQ944" s="101"/>
      <c r="CR944" s="101"/>
      <c r="CS944" s="101"/>
      <c r="CT944" s="101"/>
      <c r="CU944" s="101"/>
      <c r="CV944" s="101"/>
      <c r="CW944" s="101"/>
      <c r="CX944" s="101"/>
      <c r="CY944" s="101"/>
      <c r="CZ944" s="101"/>
      <c r="DA944" s="101"/>
      <c r="DB944" s="101"/>
      <c r="DC944" s="101"/>
      <c r="DD944" s="101"/>
      <c r="DE944" s="101"/>
      <c r="DF944" s="101"/>
    </row>
    <row r="945" spans="1:93" ht="14.25" customHeight="1" x14ac:dyDescent="0.35">
      <c r="AV945" s="74"/>
      <c r="AW945" s="74"/>
      <c r="AX945" s="74"/>
      <c r="AY945" s="74"/>
      <c r="AZ945" s="74"/>
      <c r="BA945" s="74"/>
      <c r="BB945" s="74"/>
      <c r="BC945" s="74"/>
      <c r="BD945" s="74"/>
      <c r="BE945" s="74"/>
      <c r="BF945" s="74"/>
      <c r="BG945" s="74"/>
      <c r="BH945" s="74"/>
      <c r="BI945" s="74"/>
      <c r="BJ945" s="74"/>
      <c r="BK945" s="74"/>
      <c r="BL945" s="74"/>
      <c r="BM945" s="74"/>
      <c r="BN945" s="74"/>
      <c r="BO945" s="74"/>
      <c r="BP945" s="74"/>
      <c r="BQ945" s="74"/>
      <c r="BR945" s="74"/>
      <c r="BS945" s="74"/>
      <c r="BT945" s="74"/>
      <c r="BU945" s="74"/>
      <c r="BV945" s="74"/>
      <c r="BW945" s="74"/>
      <c r="BX945" s="74"/>
      <c r="BY945" s="74"/>
      <c r="BZ945" s="74"/>
      <c r="CA945" s="74"/>
      <c r="CB945" s="74"/>
      <c r="CC945" s="74"/>
      <c r="CD945" s="74"/>
      <c r="CE945" s="74"/>
      <c r="CF945" s="74"/>
      <c r="CG945" s="74"/>
      <c r="CH945" s="74"/>
      <c r="CI945" s="74"/>
      <c r="CJ945" s="74"/>
      <c r="CK945" s="74"/>
      <c r="CL945" s="74"/>
      <c r="CM945" s="74"/>
      <c r="CN945" s="74"/>
    </row>
    <row r="946" spans="1:93" ht="14.25" customHeight="1" x14ac:dyDescent="0.35">
      <c r="D946" s="241" t="s">
        <v>498</v>
      </c>
      <c r="E946" s="241"/>
      <c r="F946" s="241"/>
      <c r="G946" s="241"/>
      <c r="H946" s="241"/>
      <c r="I946" s="241"/>
      <c r="J946" s="241"/>
      <c r="K946" s="241"/>
      <c r="L946" s="241"/>
      <c r="M946" s="241"/>
      <c r="N946" s="241"/>
      <c r="O946" s="241"/>
      <c r="P946" s="241"/>
      <c r="Q946" s="241"/>
      <c r="R946" s="241"/>
      <c r="S946" s="241"/>
      <c r="T946" s="241"/>
      <c r="U946" s="241"/>
      <c r="V946" s="241"/>
      <c r="W946" s="241"/>
      <c r="X946" s="241"/>
      <c r="Y946" s="241"/>
      <c r="Z946" s="241"/>
      <c r="AA946" s="241"/>
      <c r="AB946" s="241"/>
      <c r="AC946" s="241"/>
      <c r="AD946" s="241"/>
      <c r="AE946" s="241"/>
      <c r="AF946" s="241"/>
      <c r="AG946" s="241"/>
      <c r="AH946" s="241"/>
      <c r="AI946" s="241"/>
      <c r="AJ946" s="241"/>
      <c r="AK946" s="241"/>
      <c r="AL946" s="241"/>
      <c r="AM946" s="241"/>
      <c r="AN946" s="241"/>
      <c r="AO946" s="241"/>
      <c r="AP946" s="241"/>
      <c r="AQ946" s="241"/>
      <c r="AR946" s="241"/>
      <c r="AS946" s="241"/>
      <c r="AT946" s="241"/>
      <c r="AV946" s="241" t="s">
        <v>504</v>
      </c>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c r="CJ946" s="241"/>
      <c r="CK946" s="241"/>
      <c r="CL946" s="241"/>
      <c r="CM946" s="241"/>
      <c r="CN946" s="241"/>
    </row>
    <row r="947" spans="1:93" ht="14.25" customHeight="1" x14ac:dyDescent="0.35">
      <c r="D947" s="220"/>
      <c r="E947" s="220"/>
      <c r="F947" s="220"/>
      <c r="G947" s="220"/>
      <c r="H947" s="220"/>
      <c r="I947" s="220"/>
      <c r="J947" s="220"/>
      <c r="K947" s="220"/>
      <c r="L947" s="220"/>
      <c r="M947" s="220"/>
      <c r="N947" s="220"/>
      <c r="O947" s="220"/>
      <c r="P947" s="220"/>
      <c r="Q947" s="220"/>
      <c r="R947" s="220"/>
      <c r="S947" s="220"/>
      <c r="T947" s="220"/>
      <c r="U947" s="220"/>
      <c r="V947" s="220"/>
      <c r="W947" s="220"/>
      <c r="X947" s="220"/>
      <c r="Y947" s="220"/>
      <c r="Z947" s="220"/>
      <c r="AA947" s="220"/>
      <c r="AB947" s="220"/>
      <c r="AC947" s="220"/>
      <c r="AD947" s="220"/>
      <c r="AE947" s="220"/>
      <c r="AF947" s="241"/>
      <c r="AG947" s="241"/>
      <c r="AH947" s="241"/>
      <c r="AI947" s="241"/>
      <c r="AJ947" s="241"/>
      <c r="AK947" s="241"/>
      <c r="AL947" s="241"/>
      <c r="AM947" s="241"/>
      <c r="AN947" s="241"/>
      <c r="AO947" s="241"/>
      <c r="AP947" s="241"/>
      <c r="AQ947" s="241"/>
      <c r="AR947" s="241"/>
      <c r="AS947" s="241"/>
      <c r="AT947" s="241"/>
      <c r="AV947" s="220"/>
      <c r="AW947" s="220"/>
      <c r="AX947" s="220"/>
      <c r="AY947" s="220"/>
      <c r="AZ947" s="220"/>
      <c r="BA947" s="220"/>
      <c r="BB947" s="220"/>
      <c r="BC947" s="220"/>
      <c r="BD947" s="220"/>
      <c r="BE947" s="220"/>
      <c r="BF947" s="220"/>
      <c r="BG947" s="220"/>
      <c r="BH947" s="220"/>
      <c r="BI947" s="220"/>
      <c r="BJ947" s="220"/>
      <c r="BK947" s="220"/>
      <c r="BL947" s="220"/>
      <c r="BM947" s="220"/>
      <c r="BN947" s="220"/>
      <c r="BO947" s="220"/>
      <c r="BP947" s="220"/>
      <c r="BQ947" s="220"/>
      <c r="BR947" s="220"/>
      <c r="BS947" s="220"/>
      <c r="BT947" s="220"/>
      <c r="BU947" s="220"/>
      <c r="BV947" s="220"/>
      <c r="BW947" s="220"/>
      <c r="BX947" s="220"/>
      <c r="BY947" s="220"/>
      <c r="BZ947" s="220"/>
      <c r="CA947" s="220"/>
      <c r="CB947" s="220"/>
      <c r="CC947" s="220"/>
      <c r="CD947" s="220"/>
      <c r="CE947" s="220"/>
      <c r="CF947" s="220"/>
      <c r="CG947" s="220"/>
      <c r="CH947" s="220"/>
      <c r="CI947" s="220"/>
      <c r="CJ947" s="220"/>
      <c r="CK947" s="220"/>
      <c r="CL947" s="220"/>
      <c r="CM947" s="220"/>
      <c r="CN947" s="220"/>
    </row>
    <row r="948" spans="1:93" ht="14.25" customHeight="1" x14ac:dyDescent="0.35">
      <c r="D948" s="246" t="s">
        <v>499</v>
      </c>
      <c r="E948" s="247"/>
      <c r="F948" s="247"/>
      <c r="G948" s="247"/>
      <c r="H948" s="247"/>
      <c r="I948" s="247"/>
      <c r="J948" s="247"/>
      <c r="K948" s="247"/>
      <c r="L948" s="247"/>
      <c r="M948" s="247"/>
      <c r="N948" s="247"/>
      <c r="O948" s="247"/>
      <c r="P948" s="247"/>
      <c r="Q948" s="247"/>
      <c r="R948" s="247"/>
      <c r="S948" s="247"/>
      <c r="T948" s="247"/>
      <c r="U948" s="247"/>
      <c r="V948" s="247"/>
      <c r="W948" s="247"/>
      <c r="X948" s="247"/>
      <c r="Y948" s="248"/>
      <c r="Z948" s="246" t="s">
        <v>501</v>
      </c>
      <c r="AA948" s="247"/>
      <c r="AB948" s="247"/>
      <c r="AC948" s="247"/>
      <c r="AD948" s="247"/>
      <c r="AE948" s="248"/>
      <c r="AF948" s="308" t="s">
        <v>46</v>
      </c>
      <c r="AG948" s="309"/>
      <c r="AH948" s="309"/>
      <c r="AI948" s="309"/>
      <c r="AJ948" s="309"/>
      <c r="AK948" s="309"/>
      <c r="AL948" s="309"/>
      <c r="AM948" s="309"/>
      <c r="AN948" s="309"/>
      <c r="AO948" s="309"/>
      <c r="AP948" s="309"/>
      <c r="AQ948" s="309"/>
      <c r="AR948" s="309"/>
      <c r="AS948" s="309"/>
      <c r="AT948" s="228"/>
      <c r="AV948" s="246" t="s">
        <v>24</v>
      </c>
      <c r="AW948" s="247"/>
      <c r="AX948" s="247"/>
      <c r="AY948" s="247"/>
      <c r="AZ948" s="247"/>
      <c r="BA948" s="247"/>
      <c r="BB948" s="247"/>
      <c r="BC948" s="247"/>
      <c r="BD948" s="247"/>
      <c r="BE948" s="247"/>
      <c r="BF948" s="247"/>
      <c r="BG948" s="247"/>
      <c r="BH948" s="247"/>
      <c r="BI948" s="247"/>
      <c r="BJ948" s="247"/>
      <c r="BK948" s="247"/>
      <c r="BL948" s="247"/>
      <c r="BM948" s="247"/>
      <c r="BN948" s="247"/>
      <c r="BO948" s="247"/>
      <c r="BP948" s="247"/>
      <c r="BQ948" s="247"/>
      <c r="BR948" s="229" t="s">
        <v>502</v>
      </c>
      <c r="BS948" s="229"/>
      <c r="BT948" s="229"/>
      <c r="BU948" s="229"/>
      <c r="BV948" s="229"/>
      <c r="BW948" s="229"/>
      <c r="BX948" s="229" t="s">
        <v>503</v>
      </c>
      <c r="BY948" s="229"/>
      <c r="BZ948" s="229"/>
      <c r="CA948" s="229"/>
      <c r="CB948" s="229"/>
      <c r="CC948" s="229"/>
      <c r="CD948" s="229" t="s">
        <v>46</v>
      </c>
      <c r="CE948" s="229"/>
      <c r="CF948" s="229"/>
      <c r="CG948" s="229"/>
      <c r="CH948" s="229"/>
      <c r="CI948" s="229"/>
      <c r="CJ948" s="229"/>
      <c r="CK948" s="229"/>
      <c r="CL948" s="229"/>
      <c r="CM948" s="229"/>
      <c r="CN948" s="229"/>
      <c r="CO948" s="125"/>
    </row>
    <row r="949" spans="1:93" ht="14.25" customHeight="1" x14ac:dyDescent="0.35">
      <c r="D949" s="249"/>
      <c r="E949" s="250"/>
      <c r="F949" s="250"/>
      <c r="G949" s="250"/>
      <c r="H949" s="250"/>
      <c r="I949" s="250"/>
      <c r="J949" s="250"/>
      <c r="K949" s="250"/>
      <c r="L949" s="250"/>
      <c r="M949" s="250"/>
      <c r="N949" s="250"/>
      <c r="O949" s="250"/>
      <c r="P949" s="250"/>
      <c r="Q949" s="250"/>
      <c r="R949" s="250"/>
      <c r="S949" s="250"/>
      <c r="T949" s="250"/>
      <c r="U949" s="250"/>
      <c r="V949" s="250"/>
      <c r="W949" s="250"/>
      <c r="X949" s="250"/>
      <c r="Y949" s="251"/>
      <c r="Z949" s="249"/>
      <c r="AA949" s="250"/>
      <c r="AB949" s="250"/>
      <c r="AC949" s="250"/>
      <c r="AD949" s="250"/>
      <c r="AE949" s="251"/>
      <c r="AF949" s="249" t="s">
        <v>500</v>
      </c>
      <c r="AG949" s="250"/>
      <c r="AH949" s="250"/>
      <c r="AI949" s="250"/>
      <c r="AJ949" s="250"/>
      <c r="AK949" s="250"/>
      <c r="AL949" s="250"/>
      <c r="AM949" s="251"/>
      <c r="AN949" s="556" t="s">
        <v>125</v>
      </c>
      <c r="AO949" s="556"/>
      <c r="AP949" s="556"/>
      <c r="AQ949" s="556"/>
      <c r="AR949" s="556"/>
      <c r="AS949" s="556"/>
      <c r="AT949" s="556"/>
      <c r="AV949" s="249"/>
      <c r="AW949" s="250"/>
      <c r="AX949" s="250"/>
      <c r="AY949" s="250"/>
      <c r="AZ949" s="250"/>
      <c r="BA949" s="250"/>
      <c r="BB949" s="250"/>
      <c r="BC949" s="250"/>
      <c r="BD949" s="250"/>
      <c r="BE949" s="250"/>
      <c r="BF949" s="250"/>
      <c r="BG949" s="250"/>
      <c r="BH949" s="250"/>
      <c r="BI949" s="250"/>
      <c r="BJ949" s="250"/>
      <c r="BK949" s="250"/>
      <c r="BL949" s="250"/>
      <c r="BM949" s="250"/>
      <c r="BN949" s="250"/>
      <c r="BO949" s="250"/>
      <c r="BP949" s="250"/>
      <c r="BQ949" s="250"/>
      <c r="BR949" s="229"/>
      <c r="BS949" s="229"/>
      <c r="BT949" s="229"/>
      <c r="BU949" s="229"/>
      <c r="BV949" s="229"/>
      <c r="BW949" s="229"/>
      <c r="BX949" s="229"/>
      <c r="BY949" s="229"/>
      <c r="BZ949" s="229"/>
      <c r="CA949" s="229"/>
      <c r="CB949" s="229"/>
      <c r="CC949" s="229"/>
      <c r="CD949" s="229" t="s">
        <v>184</v>
      </c>
      <c r="CE949" s="229"/>
      <c r="CF949" s="229"/>
      <c r="CG949" s="229"/>
      <c r="CH949" s="229"/>
      <c r="CI949" s="229"/>
      <c r="CJ949" s="229" t="s">
        <v>125</v>
      </c>
      <c r="CK949" s="229"/>
      <c r="CL949" s="229"/>
      <c r="CM949" s="229"/>
      <c r="CN949" s="229"/>
    </row>
    <row r="950" spans="1:93" ht="14.25" customHeight="1" x14ac:dyDescent="0.35">
      <c r="D950" s="212" t="s">
        <v>1085</v>
      </c>
      <c r="E950" s="213"/>
      <c r="F950" s="213"/>
      <c r="G950" s="213"/>
      <c r="H950" s="213"/>
      <c r="I950" s="213"/>
      <c r="J950" s="213"/>
      <c r="K950" s="213"/>
      <c r="L950" s="213"/>
      <c r="M950" s="213"/>
      <c r="N950" s="213"/>
      <c r="O950" s="213"/>
      <c r="P950" s="213"/>
      <c r="Q950" s="213"/>
      <c r="R950" s="213"/>
      <c r="S950" s="213"/>
      <c r="T950" s="213"/>
      <c r="U950" s="213"/>
      <c r="V950" s="213"/>
      <c r="W950" s="213"/>
      <c r="X950" s="213"/>
      <c r="Y950" s="214"/>
      <c r="Z950" s="212">
        <v>16</v>
      </c>
      <c r="AA950" s="213"/>
      <c r="AB950" s="213"/>
      <c r="AC950" s="213"/>
      <c r="AD950" s="213"/>
      <c r="AE950" s="214"/>
      <c r="AF950" s="212" t="s">
        <v>875</v>
      </c>
      <c r="AG950" s="213"/>
      <c r="AH950" s="213"/>
      <c r="AI950" s="213"/>
      <c r="AJ950" s="213"/>
      <c r="AK950" s="213"/>
      <c r="AL950" s="213"/>
      <c r="AM950" s="214"/>
      <c r="AN950" s="212"/>
      <c r="AO950" s="213"/>
      <c r="AP950" s="213"/>
      <c r="AQ950" s="213"/>
      <c r="AR950" s="213"/>
      <c r="AS950" s="213"/>
      <c r="AT950" s="214"/>
      <c r="AV950" s="212"/>
      <c r="AW950" s="213"/>
      <c r="AX950" s="213"/>
      <c r="AY950" s="213"/>
      <c r="AZ950" s="213"/>
      <c r="BA950" s="213"/>
      <c r="BB950" s="213"/>
      <c r="BC950" s="213"/>
      <c r="BD950" s="213"/>
      <c r="BE950" s="213"/>
      <c r="BF950" s="213"/>
      <c r="BG950" s="213"/>
      <c r="BH950" s="213"/>
      <c r="BI950" s="213"/>
      <c r="BJ950" s="213"/>
      <c r="BK950" s="213"/>
      <c r="BL950" s="213"/>
      <c r="BM950" s="213"/>
      <c r="BN950" s="213"/>
      <c r="BO950" s="213"/>
      <c r="BP950" s="213"/>
      <c r="BQ950" s="213"/>
      <c r="BR950" s="215"/>
      <c r="BS950" s="215"/>
      <c r="BT950" s="215"/>
      <c r="BU950" s="215"/>
      <c r="BV950" s="215"/>
      <c r="BW950" s="215"/>
      <c r="BX950" s="215"/>
      <c r="BY950" s="215"/>
      <c r="BZ950" s="215"/>
      <c r="CA950" s="215"/>
      <c r="CB950" s="215"/>
      <c r="CC950" s="215"/>
      <c r="CD950" s="215"/>
      <c r="CE950" s="215"/>
      <c r="CF950" s="215"/>
      <c r="CG950" s="215"/>
      <c r="CH950" s="215"/>
      <c r="CI950" s="215"/>
      <c r="CJ950" s="215"/>
      <c r="CK950" s="215"/>
      <c r="CL950" s="215"/>
      <c r="CM950" s="215"/>
      <c r="CN950" s="215"/>
    </row>
    <row r="951" spans="1:93" ht="14.25" customHeight="1" x14ac:dyDescent="0.35">
      <c r="D951" s="212" t="s">
        <v>1086</v>
      </c>
      <c r="E951" s="213"/>
      <c r="F951" s="213"/>
      <c r="G951" s="213"/>
      <c r="H951" s="213"/>
      <c r="I951" s="213"/>
      <c r="J951" s="213"/>
      <c r="K951" s="213"/>
      <c r="L951" s="213"/>
      <c r="M951" s="213"/>
      <c r="N951" s="213"/>
      <c r="O951" s="213"/>
      <c r="P951" s="213"/>
      <c r="Q951" s="213"/>
      <c r="R951" s="213"/>
      <c r="S951" s="213"/>
      <c r="T951" s="213"/>
      <c r="U951" s="213"/>
      <c r="V951" s="213"/>
      <c r="W951" s="213"/>
      <c r="X951" s="213"/>
      <c r="Y951" s="214"/>
      <c r="Z951" s="212">
        <v>12</v>
      </c>
      <c r="AA951" s="213"/>
      <c r="AB951" s="213"/>
      <c r="AC951" s="213"/>
      <c r="AD951" s="213"/>
      <c r="AE951" s="214"/>
      <c r="AF951" s="212" t="s">
        <v>875</v>
      </c>
      <c r="AG951" s="213"/>
      <c r="AH951" s="213"/>
      <c r="AI951" s="213"/>
      <c r="AJ951" s="213"/>
      <c r="AK951" s="213"/>
      <c r="AL951" s="213"/>
      <c r="AM951" s="214"/>
      <c r="AN951" s="212"/>
      <c r="AO951" s="213"/>
      <c r="AP951" s="213"/>
      <c r="AQ951" s="213"/>
      <c r="AR951" s="213"/>
      <c r="AS951" s="213"/>
      <c r="AT951" s="214"/>
      <c r="AV951" s="212"/>
      <c r="AW951" s="213"/>
      <c r="AX951" s="213"/>
      <c r="AY951" s="213"/>
      <c r="AZ951" s="213"/>
      <c r="BA951" s="213"/>
      <c r="BB951" s="213"/>
      <c r="BC951" s="213"/>
      <c r="BD951" s="213"/>
      <c r="BE951" s="213"/>
      <c r="BF951" s="213"/>
      <c r="BG951" s="213"/>
      <c r="BH951" s="213"/>
      <c r="BI951" s="213"/>
      <c r="BJ951" s="213"/>
      <c r="BK951" s="213"/>
      <c r="BL951" s="213"/>
      <c r="BM951" s="213"/>
      <c r="BN951" s="213"/>
      <c r="BO951" s="213"/>
      <c r="BP951" s="213"/>
      <c r="BQ951" s="213"/>
      <c r="BR951" s="215"/>
      <c r="BS951" s="215"/>
      <c r="BT951" s="215"/>
      <c r="BU951" s="215"/>
      <c r="BV951" s="215"/>
      <c r="BW951" s="215"/>
      <c r="BX951" s="215"/>
      <c r="BY951" s="215"/>
      <c r="BZ951" s="215"/>
      <c r="CA951" s="215"/>
      <c r="CB951" s="215"/>
      <c r="CC951" s="215"/>
      <c r="CD951" s="215"/>
      <c r="CE951" s="215"/>
      <c r="CF951" s="215"/>
      <c r="CG951" s="215"/>
      <c r="CH951" s="215"/>
      <c r="CI951" s="215"/>
      <c r="CJ951" s="215"/>
      <c r="CK951" s="215"/>
      <c r="CL951" s="215"/>
      <c r="CM951" s="215"/>
      <c r="CN951" s="215"/>
    </row>
    <row r="952" spans="1:93" ht="14.25" customHeight="1" x14ac:dyDescent="0.35">
      <c r="D952" s="212"/>
      <c r="E952" s="213"/>
      <c r="F952" s="213"/>
      <c r="G952" s="213"/>
      <c r="H952" s="213"/>
      <c r="I952" s="213"/>
      <c r="J952" s="213"/>
      <c r="K952" s="213"/>
      <c r="L952" s="213"/>
      <c r="M952" s="213"/>
      <c r="N952" s="213"/>
      <c r="O952" s="213"/>
      <c r="P952" s="213"/>
      <c r="Q952" s="213"/>
      <c r="R952" s="213"/>
      <c r="S952" s="213"/>
      <c r="T952" s="213"/>
      <c r="U952" s="213"/>
      <c r="V952" s="213"/>
      <c r="W952" s="213"/>
      <c r="X952" s="213"/>
      <c r="Y952" s="214"/>
      <c r="Z952" s="212"/>
      <c r="AA952" s="213"/>
      <c r="AB952" s="213"/>
      <c r="AC952" s="213"/>
      <c r="AD952" s="213"/>
      <c r="AE952" s="214"/>
      <c r="AF952" s="212"/>
      <c r="AG952" s="213"/>
      <c r="AH952" s="213"/>
      <c r="AI952" s="213"/>
      <c r="AJ952" s="213"/>
      <c r="AK952" s="213"/>
      <c r="AL952" s="213"/>
      <c r="AM952" s="214"/>
      <c r="AN952" s="212"/>
      <c r="AO952" s="213"/>
      <c r="AP952" s="213"/>
      <c r="AQ952" s="213"/>
      <c r="AR952" s="213"/>
      <c r="AS952" s="213"/>
      <c r="AT952" s="214"/>
      <c r="AV952" s="212"/>
      <c r="AW952" s="213"/>
      <c r="AX952" s="213"/>
      <c r="AY952" s="213"/>
      <c r="AZ952" s="213"/>
      <c r="BA952" s="213"/>
      <c r="BB952" s="213"/>
      <c r="BC952" s="213"/>
      <c r="BD952" s="213"/>
      <c r="BE952" s="213"/>
      <c r="BF952" s="213"/>
      <c r="BG952" s="213"/>
      <c r="BH952" s="213"/>
      <c r="BI952" s="213"/>
      <c r="BJ952" s="213"/>
      <c r="BK952" s="213"/>
      <c r="BL952" s="213"/>
      <c r="BM952" s="213"/>
      <c r="BN952" s="213"/>
      <c r="BO952" s="213"/>
      <c r="BP952" s="213"/>
      <c r="BQ952" s="213"/>
      <c r="BR952" s="215"/>
      <c r="BS952" s="215"/>
      <c r="BT952" s="215"/>
      <c r="BU952" s="215"/>
      <c r="BV952" s="215"/>
      <c r="BW952" s="215"/>
      <c r="BX952" s="215"/>
      <c r="BY952" s="215"/>
      <c r="BZ952" s="215"/>
      <c r="CA952" s="215"/>
      <c r="CB952" s="215"/>
      <c r="CC952" s="215"/>
      <c r="CD952" s="215"/>
      <c r="CE952" s="215"/>
      <c r="CF952" s="215"/>
      <c r="CG952" s="215"/>
      <c r="CH952" s="215"/>
      <c r="CI952" s="215"/>
      <c r="CJ952" s="215"/>
      <c r="CK952" s="215"/>
      <c r="CL952" s="215"/>
      <c r="CM952" s="215"/>
      <c r="CN952" s="215"/>
    </row>
    <row r="953" spans="1:93" ht="14.25" customHeight="1" x14ac:dyDescent="0.35">
      <c r="D953" s="212"/>
      <c r="E953" s="213"/>
      <c r="F953" s="213"/>
      <c r="G953" s="213"/>
      <c r="H953" s="213"/>
      <c r="I953" s="213"/>
      <c r="J953" s="213"/>
      <c r="K953" s="213"/>
      <c r="L953" s="213"/>
      <c r="M953" s="213"/>
      <c r="N953" s="213"/>
      <c r="O953" s="213"/>
      <c r="P953" s="213"/>
      <c r="Q953" s="213"/>
      <c r="R953" s="213"/>
      <c r="S953" s="213"/>
      <c r="T953" s="213"/>
      <c r="U953" s="213"/>
      <c r="V953" s="213"/>
      <c r="W953" s="213"/>
      <c r="X953" s="213"/>
      <c r="Y953" s="214"/>
      <c r="Z953" s="212"/>
      <c r="AA953" s="213"/>
      <c r="AB953" s="213"/>
      <c r="AC953" s="213"/>
      <c r="AD953" s="213"/>
      <c r="AE953" s="214"/>
      <c r="AF953" s="212"/>
      <c r="AG953" s="213"/>
      <c r="AH953" s="213"/>
      <c r="AI953" s="213"/>
      <c r="AJ953" s="213"/>
      <c r="AK953" s="213"/>
      <c r="AL953" s="213"/>
      <c r="AM953" s="214"/>
      <c r="AN953" s="212"/>
      <c r="AO953" s="213"/>
      <c r="AP953" s="213"/>
      <c r="AQ953" s="213"/>
      <c r="AR953" s="213"/>
      <c r="AS953" s="213"/>
      <c r="AT953" s="214"/>
      <c r="AV953" s="212"/>
      <c r="AW953" s="213"/>
      <c r="AX953" s="213"/>
      <c r="AY953" s="213"/>
      <c r="AZ953" s="213"/>
      <c r="BA953" s="213"/>
      <c r="BB953" s="213"/>
      <c r="BC953" s="213"/>
      <c r="BD953" s="213"/>
      <c r="BE953" s="213"/>
      <c r="BF953" s="213"/>
      <c r="BG953" s="213"/>
      <c r="BH953" s="213"/>
      <c r="BI953" s="213"/>
      <c r="BJ953" s="213"/>
      <c r="BK953" s="213"/>
      <c r="BL953" s="213"/>
      <c r="BM953" s="213"/>
      <c r="BN953" s="213"/>
      <c r="BO953" s="213"/>
      <c r="BP953" s="213"/>
      <c r="BQ953" s="213"/>
      <c r="BR953" s="215"/>
      <c r="BS953" s="215"/>
      <c r="BT953" s="215"/>
      <c r="BU953" s="215"/>
      <c r="BV953" s="215"/>
      <c r="BW953" s="215"/>
      <c r="BX953" s="215"/>
      <c r="BY953" s="215"/>
      <c r="BZ953" s="215"/>
      <c r="CA953" s="215"/>
      <c r="CB953" s="215"/>
      <c r="CC953" s="215"/>
      <c r="CD953" s="215"/>
      <c r="CE953" s="215"/>
      <c r="CF953" s="215"/>
      <c r="CG953" s="215"/>
      <c r="CH953" s="215"/>
      <c r="CI953" s="215"/>
      <c r="CJ953" s="215"/>
      <c r="CK953" s="215"/>
      <c r="CL953" s="215"/>
      <c r="CM953" s="215"/>
      <c r="CN953" s="215"/>
    </row>
    <row r="954" spans="1:93" ht="14.25" customHeight="1" x14ac:dyDescent="0.35">
      <c r="D954" s="212"/>
      <c r="E954" s="213"/>
      <c r="F954" s="213"/>
      <c r="G954" s="213"/>
      <c r="H954" s="213"/>
      <c r="I954" s="213"/>
      <c r="J954" s="213"/>
      <c r="K954" s="213"/>
      <c r="L954" s="213"/>
      <c r="M954" s="213"/>
      <c r="N954" s="213"/>
      <c r="O954" s="213"/>
      <c r="P954" s="213"/>
      <c r="Q954" s="213"/>
      <c r="R954" s="213"/>
      <c r="S954" s="213"/>
      <c r="T954" s="213"/>
      <c r="U954" s="213"/>
      <c r="V954" s="213"/>
      <c r="W954" s="213"/>
      <c r="X954" s="213"/>
      <c r="Y954" s="214"/>
      <c r="Z954" s="212"/>
      <c r="AA954" s="213"/>
      <c r="AB954" s="213"/>
      <c r="AC954" s="213"/>
      <c r="AD954" s="213"/>
      <c r="AE954" s="214"/>
      <c r="AF954" s="212"/>
      <c r="AG954" s="213"/>
      <c r="AH954" s="213"/>
      <c r="AI954" s="213"/>
      <c r="AJ954" s="213"/>
      <c r="AK954" s="213"/>
      <c r="AL954" s="213"/>
      <c r="AM954" s="214"/>
      <c r="AN954" s="212"/>
      <c r="AO954" s="213"/>
      <c r="AP954" s="213"/>
      <c r="AQ954" s="213"/>
      <c r="AR954" s="213"/>
      <c r="AS954" s="213"/>
      <c r="AT954" s="214"/>
      <c r="AV954" s="212"/>
      <c r="AW954" s="213"/>
      <c r="AX954" s="213"/>
      <c r="AY954" s="213"/>
      <c r="AZ954" s="213"/>
      <c r="BA954" s="213"/>
      <c r="BB954" s="213"/>
      <c r="BC954" s="213"/>
      <c r="BD954" s="213"/>
      <c r="BE954" s="213"/>
      <c r="BF954" s="213"/>
      <c r="BG954" s="213"/>
      <c r="BH954" s="213"/>
      <c r="BI954" s="213"/>
      <c r="BJ954" s="213"/>
      <c r="BK954" s="213"/>
      <c r="BL954" s="213"/>
      <c r="BM954" s="213"/>
      <c r="BN954" s="213"/>
      <c r="BO954" s="213"/>
      <c r="BP954" s="213"/>
      <c r="BQ954" s="213"/>
      <c r="BR954" s="215"/>
      <c r="BS954" s="215"/>
      <c r="BT954" s="215"/>
      <c r="BU954" s="215"/>
      <c r="BV954" s="215"/>
      <c r="BW954" s="215"/>
      <c r="BX954" s="215"/>
      <c r="BY954" s="215"/>
      <c r="BZ954" s="215"/>
      <c r="CA954" s="215"/>
      <c r="CB954" s="215"/>
      <c r="CC954" s="215"/>
      <c r="CD954" s="215"/>
      <c r="CE954" s="215"/>
      <c r="CF954" s="215"/>
      <c r="CG954" s="215"/>
      <c r="CH954" s="215"/>
      <c r="CI954" s="215"/>
      <c r="CJ954" s="215"/>
      <c r="CK954" s="215"/>
      <c r="CL954" s="215"/>
      <c r="CM954" s="215"/>
      <c r="CN954" s="215"/>
    </row>
    <row r="955" spans="1:93" ht="14.25" customHeight="1" x14ac:dyDescent="0.35">
      <c r="D955" s="230" t="s">
        <v>496</v>
      </c>
      <c r="E955" s="230"/>
      <c r="F955" s="230"/>
      <c r="G955" s="230"/>
      <c r="H955" s="230"/>
      <c r="I955" s="230"/>
      <c r="J955" s="230"/>
      <c r="K955" s="230"/>
      <c r="L955" s="230"/>
      <c r="M955" s="230"/>
      <c r="N955" s="230"/>
      <c r="O955" s="230"/>
      <c r="P955" s="230"/>
      <c r="Q955" s="230"/>
      <c r="R955" s="230"/>
      <c r="S955" s="230"/>
      <c r="T955" s="230"/>
      <c r="U955" s="230"/>
      <c r="V955" s="230"/>
      <c r="W955" s="230"/>
      <c r="X955" s="230"/>
      <c r="Y955" s="230"/>
      <c r="Z955" s="230"/>
      <c r="AA955" s="230"/>
      <c r="AB955" s="230"/>
      <c r="AC955" s="230"/>
      <c r="AD955" s="230"/>
      <c r="AE955" s="230"/>
      <c r="AF955" s="230"/>
      <c r="AG955" s="230"/>
      <c r="AH955" s="230"/>
      <c r="AI955" s="230"/>
      <c r="AJ955" s="230"/>
      <c r="AK955" s="230"/>
      <c r="AL955" s="230"/>
      <c r="AM955" s="230"/>
      <c r="AN955" s="230"/>
      <c r="AO955" s="230"/>
      <c r="AP955" s="230"/>
      <c r="AQ955" s="230"/>
      <c r="AR955" s="230"/>
      <c r="AS955" s="230"/>
      <c r="AT955" s="230"/>
      <c r="AV955" s="230" t="s">
        <v>496</v>
      </c>
      <c r="AW955" s="230"/>
      <c r="AX955" s="230"/>
      <c r="AY955" s="230"/>
      <c r="AZ955" s="230"/>
      <c r="BA955" s="230"/>
      <c r="BB955" s="230"/>
      <c r="BC955" s="230"/>
      <c r="BD955" s="230"/>
      <c r="BE955" s="230"/>
      <c r="BF955" s="230"/>
      <c r="BG955" s="230"/>
      <c r="BH955" s="230"/>
      <c r="BI955" s="230"/>
      <c r="BJ955" s="230"/>
      <c r="BK955" s="230"/>
      <c r="BL955" s="230"/>
      <c r="BM955" s="230"/>
      <c r="BN955" s="230"/>
      <c r="BO955" s="230"/>
      <c r="BP955" s="230"/>
      <c r="BQ955" s="230"/>
      <c r="BR955" s="231"/>
      <c r="BS955" s="231"/>
      <c r="BT955" s="231"/>
      <c r="BU955" s="231"/>
      <c r="BV955" s="231"/>
      <c r="BW955" s="231"/>
      <c r="BX955" s="231"/>
      <c r="BY955" s="231"/>
      <c r="BZ955" s="231"/>
      <c r="CA955" s="231"/>
      <c r="CB955" s="231"/>
      <c r="CC955" s="231"/>
      <c r="CD955" s="231"/>
      <c r="CE955" s="231"/>
      <c r="CF955" s="231"/>
      <c r="CG955" s="231"/>
      <c r="CH955" s="231"/>
      <c r="CI955" s="231"/>
      <c r="CJ955" s="231"/>
      <c r="CK955" s="231"/>
      <c r="CL955" s="231"/>
    </row>
    <row r="956" spans="1:93" ht="14.25" customHeight="1" x14ac:dyDescent="0.35"/>
    <row r="957" spans="1:93" ht="14.25" customHeight="1" x14ac:dyDescent="0.35">
      <c r="A957" s="313"/>
      <c r="B957" s="313"/>
      <c r="C957" s="313"/>
      <c r="D957" s="313"/>
      <c r="E957" s="313"/>
      <c r="F957" s="313"/>
      <c r="G957" s="313"/>
      <c r="H957" s="313"/>
      <c r="I957" s="313"/>
      <c r="J957" s="313"/>
      <c r="K957" s="313"/>
      <c r="L957" s="313"/>
      <c r="M957" s="313"/>
      <c r="N957" s="313"/>
      <c r="O957" s="313"/>
      <c r="P957" s="313"/>
      <c r="Q957" s="313"/>
      <c r="R957" s="313"/>
      <c r="S957" s="313"/>
      <c r="T957" s="313"/>
      <c r="U957" s="313"/>
      <c r="V957" s="313"/>
      <c r="W957" s="313"/>
      <c r="X957" s="313"/>
      <c r="Y957" s="313"/>
      <c r="Z957" s="313"/>
      <c r="AA957" s="313"/>
      <c r="AB957" s="313"/>
      <c r="AC957" s="313"/>
      <c r="AD957" s="313"/>
      <c r="AE957" s="313"/>
      <c r="AF957" s="313"/>
      <c r="AG957" s="313"/>
      <c r="AH957" s="313"/>
      <c r="AI957" s="313"/>
      <c r="AJ957" s="313"/>
      <c r="AK957" s="313"/>
      <c r="AL957" s="313"/>
      <c r="AM957" s="313"/>
      <c r="AN957" s="313"/>
      <c r="AO957" s="313"/>
      <c r="AP957" s="313"/>
      <c r="AQ957" s="313"/>
      <c r="AR957" s="313"/>
      <c r="AS957" s="313"/>
      <c r="AT957" s="313"/>
      <c r="AU957" s="313"/>
      <c r="AV957" s="313"/>
      <c r="AW957" s="313"/>
      <c r="AX957" s="313"/>
      <c r="AY957" s="313"/>
      <c r="AZ957" s="313"/>
      <c r="BA957" s="313"/>
      <c r="BB957" s="313"/>
      <c r="BC957" s="313"/>
      <c r="BD957" s="313"/>
      <c r="BE957" s="313"/>
      <c r="BF957" s="313"/>
      <c r="BG957" s="313"/>
      <c r="BH957" s="313"/>
      <c r="BI957" s="313"/>
      <c r="BJ957" s="313"/>
      <c r="BK957" s="313"/>
      <c r="BL957" s="313"/>
      <c r="BM957" s="313"/>
      <c r="BN957" s="313"/>
      <c r="BO957" s="313"/>
      <c r="BP957" s="313"/>
      <c r="BQ957" s="313"/>
      <c r="BR957" s="313"/>
      <c r="BS957" s="313"/>
      <c r="BT957" s="313"/>
      <c r="BU957" s="313"/>
      <c r="BV957" s="313"/>
      <c r="BW957" s="313"/>
      <c r="BX957" s="313"/>
      <c r="BY957" s="313"/>
      <c r="BZ957" s="313"/>
      <c r="CA957" s="313"/>
      <c r="CB957" s="313"/>
      <c r="CC957" s="313"/>
      <c r="CD957" s="313"/>
      <c r="CE957" s="313"/>
      <c r="CF957" s="313"/>
      <c r="CG957" s="313"/>
      <c r="CH957" s="313"/>
      <c r="CI957" s="313"/>
      <c r="CJ957" s="313"/>
      <c r="CK957" s="313"/>
      <c r="CL957" s="313"/>
      <c r="CM957" s="313"/>
      <c r="CN957" s="313"/>
    </row>
    <row r="958" spans="1:93" ht="14.25" customHeight="1" x14ac:dyDescent="0.35">
      <c r="A958" s="313"/>
      <c r="B958" s="313"/>
      <c r="C958" s="313"/>
      <c r="D958" s="313"/>
      <c r="E958" s="313"/>
      <c r="F958" s="313"/>
      <c r="G958" s="313"/>
      <c r="H958" s="313"/>
      <c r="I958" s="313"/>
      <c r="J958" s="313"/>
      <c r="K958" s="313"/>
      <c r="L958" s="313"/>
      <c r="M958" s="313"/>
      <c r="N958" s="313"/>
      <c r="O958" s="313"/>
      <c r="P958" s="313"/>
      <c r="Q958" s="313"/>
      <c r="R958" s="313"/>
      <c r="S958" s="313"/>
      <c r="T958" s="313"/>
      <c r="U958" s="313"/>
      <c r="V958" s="313"/>
      <c r="W958" s="313"/>
      <c r="X958" s="313"/>
      <c r="Y958" s="313"/>
      <c r="Z958" s="313"/>
      <c r="AA958" s="313"/>
      <c r="AB958" s="313"/>
      <c r="AC958" s="313"/>
      <c r="AD958" s="313"/>
      <c r="AE958" s="313"/>
      <c r="AF958" s="313"/>
      <c r="AG958" s="313"/>
      <c r="AH958" s="313"/>
      <c r="AI958" s="313"/>
      <c r="AJ958" s="313"/>
      <c r="AK958" s="313"/>
      <c r="AL958" s="313"/>
      <c r="AM958" s="313"/>
      <c r="AN958" s="313"/>
      <c r="AO958" s="313"/>
      <c r="AP958" s="313"/>
      <c r="AQ958" s="313"/>
      <c r="AR958" s="313"/>
      <c r="AS958" s="313"/>
      <c r="AT958" s="313"/>
      <c r="AU958" s="313"/>
      <c r="AV958" s="313"/>
      <c r="AW958" s="313"/>
      <c r="AX958" s="313"/>
      <c r="AY958" s="313"/>
      <c r="AZ958" s="313"/>
      <c r="BA958" s="313"/>
      <c r="BB958" s="313"/>
      <c r="BC958" s="313"/>
      <c r="BD958" s="313"/>
      <c r="BE958" s="313"/>
      <c r="BF958" s="313"/>
      <c r="BG958" s="313"/>
      <c r="BH958" s="313"/>
      <c r="BI958" s="313"/>
      <c r="BJ958" s="313"/>
      <c r="BK958" s="313"/>
      <c r="BL958" s="313"/>
      <c r="BM958" s="313"/>
      <c r="BN958" s="313"/>
      <c r="BO958" s="313"/>
      <c r="BP958" s="313"/>
      <c r="BQ958" s="313"/>
      <c r="BR958" s="313"/>
      <c r="BS958" s="313"/>
      <c r="BT958" s="313"/>
      <c r="BU958" s="313"/>
      <c r="BV958" s="313"/>
      <c r="BW958" s="313"/>
      <c r="BX958" s="313"/>
      <c r="BY958" s="313"/>
      <c r="BZ958" s="313"/>
      <c r="CA958" s="313"/>
      <c r="CB958" s="313"/>
      <c r="CC958" s="313"/>
      <c r="CD958" s="313"/>
      <c r="CE958" s="313"/>
      <c r="CF958" s="313"/>
      <c r="CG958" s="313"/>
      <c r="CH958" s="313"/>
      <c r="CI958" s="313"/>
      <c r="CJ958" s="313"/>
      <c r="CK958" s="313"/>
      <c r="CL958" s="313"/>
      <c r="CM958" s="313"/>
      <c r="CN958" s="313"/>
    </row>
    <row r="959" spans="1:93" ht="14.25" customHeight="1" x14ac:dyDescent="0.35">
      <c r="AT959" s="70"/>
      <c r="CM959" s="326"/>
      <c r="CN959" s="326"/>
    </row>
    <row r="960" spans="1:93" ht="14.25" customHeight="1" x14ac:dyDescent="0.35">
      <c r="D960" s="305" t="s">
        <v>523</v>
      </c>
      <c r="E960" s="305"/>
      <c r="F960" s="305"/>
      <c r="G960" s="305"/>
      <c r="H960" s="305"/>
      <c r="I960" s="305"/>
      <c r="J960" s="305"/>
      <c r="K960" s="305"/>
      <c r="L960" s="305"/>
      <c r="M960" s="305"/>
      <c r="N960" s="305"/>
      <c r="O960" s="305"/>
      <c r="P960" s="305"/>
      <c r="Q960" s="305"/>
      <c r="R960" s="305"/>
      <c r="S960" s="305"/>
      <c r="T960" s="305"/>
      <c r="U960" s="305"/>
      <c r="V960" s="305"/>
      <c r="W960" s="305"/>
      <c r="X960" s="305"/>
      <c r="Y960" s="305"/>
      <c r="Z960" s="305"/>
      <c r="AA960" s="305"/>
      <c r="AB960" s="305"/>
      <c r="AC960" s="305"/>
      <c r="AD960" s="305"/>
      <c r="AE960" s="305"/>
      <c r="AF960" s="305"/>
      <c r="AG960" s="305"/>
      <c r="AH960" s="305"/>
      <c r="AI960" s="305"/>
      <c r="AJ960" s="305"/>
      <c r="AK960" s="305"/>
      <c r="AL960" s="305"/>
      <c r="AM960" s="305"/>
      <c r="AN960" s="305"/>
      <c r="AO960" s="305"/>
      <c r="AP960" s="305"/>
      <c r="AQ960" s="305"/>
      <c r="AR960" s="305"/>
      <c r="AS960" s="305"/>
      <c r="AT960" s="305"/>
      <c r="CM960" s="87"/>
      <c r="CN960" s="87"/>
    </row>
    <row r="961" spans="3:102" ht="14.25" customHeight="1" x14ac:dyDescent="0.35">
      <c r="D961" s="305"/>
      <c r="E961" s="305"/>
      <c r="F961" s="305"/>
      <c r="G961" s="305"/>
      <c r="H961" s="305"/>
      <c r="I961" s="305"/>
      <c r="J961" s="305"/>
      <c r="K961" s="305"/>
      <c r="L961" s="305"/>
      <c r="M961" s="305"/>
      <c r="N961" s="305"/>
      <c r="O961" s="305"/>
      <c r="P961" s="305"/>
      <c r="Q961" s="305"/>
      <c r="R961" s="305"/>
      <c r="S961" s="305"/>
      <c r="T961" s="305"/>
      <c r="U961" s="305"/>
      <c r="V961" s="305"/>
      <c r="W961" s="305"/>
      <c r="X961" s="305"/>
      <c r="Y961" s="305"/>
      <c r="Z961" s="305"/>
      <c r="AA961" s="305"/>
      <c r="AB961" s="305"/>
      <c r="AC961" s="305"/>
      <c r="AD961" s="305"/>
      <c r="AE961" s="305"/>
      <c r="AF961" s="305"/>
      <c r="AG961" s="305"/>
      <c r="AH961" s="305"/>
      <c r="AI961" s="305"/>
      <c r="AJ961" s="305"/>
      <c r="AK961" s="305"/>
      <c r="AL961" s="305"/>
      <c r="AM961" s="305"/>
      <c r="AN961" s="305"/>
      <c r="AO961" s="305"/>
      <c r="AP961" s="305"/>
      <c r="AQ961" s="305"/>
      <c r="AR961" s="305"/>
      <c r="AS961" s="305"/>
      <c r="AT961" s="305"/>
      <c r="CM961" s="87"/>
      <c r="CN961" s="87"/>
    </row>
    <row r="962" spans="3:102" ht="14.25" customHeight="1" x14ac:dyDescent="0.35">
      <c r="D962" s="223" t="s">
        <v>514</v>
      </c>
      <c r="E962" s="223"/>
      <c r="F962" s="223"/>
      <c r="G962" s="223"/>
      <c r="H962" s="223"/>
      <c r="I962" s="223"/>
      <c r="J962" s="223"/>
      <c r="K962" s="223"/>
      <c r="L962" s="223"/>
      <c r="M962" s="223"/>
      <c r="N962" s="223"/>
      <c r="O962" s="223"/>
      <c r="P962" s="223"/>
      <c r="Q962" s="223"/>
      <c r="R962" s="223"/>
      <c r="S962" s="223"/>
      <c r="T962" s="223"/>
      <c r="U962" s="223"/>
      <c r="V962" s="223"/>
      <c r="W962" s="223"/>
      <c r="X962" s="223"/>
      <c r="Y962" s="223"/>
      <c r="Z962" s="223"/>
      <c r="AA962" s="223"/>
      <c r="AB962" s="223"/>
      <c r="AC962" s="223"/>
      <c r="AD962" s="223"/>
      <c r="AE962" s="223"/>
      <c r="AF962" s="223"/>
      <c r="AG962" s="223"/>
      <c r="AH962" s="223"/>
      <c r="AI962" s="223"/>
      <c r="AJ962" s="223"/>
      <c r="AK962" s="223"/>
      <c r="AL962" s="223"/>
      <c r="AM962" s="223"/>
      <c r="AN962" s="223"/>
      <c r="AO962" s="223"/>
      <c r="AP962" s="223"/>
      <c r="AQ962" s="223"/>
      <c r="AR962" s="223"/>
      <c r="AS962" s="223"/>
      <c r="AT962" s="223"/>
      <c r="AU962" s="75"/>
      <c r="AV962" s="241" t="s">
        <v>516</v>
      </c>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126"/>
      <c r="CP962" s="105"/>
      <c r="CQ962" s="105"/>
      <c r="CR962" s="105"/>
      <c r="CS962" s="105"/>
      <c r="CT962" s="105"/>
      <c r="CU962" s="105"/>
      <c r="CV962" s="105"/>
      <c r="CW962" s="105"/>
      <c r="CX962" s="105"/>
    </row>
    <row r="963" spans="3:102" ht="14.25" customHeight="1" x14ac:dyDescent="0.35">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c r="AA963" s="297"/>
      <c r="AB963" s="297"/>
      <c r="AC963" s="297"/>
      <c r="AD963" s="297"/>
      <c r="AE963" s="297"/>
      <c r="AF963" s="297"/>
      <c r="AG963" s="297"/>
      <c r="AH963" s="297"/>
      <c r="AI963" s="297"/>
      <c r="AJ963" s="297"/>
      <c r="AK963" s="297"/>
      <c r="AL963" s="297"/>
      <c r="AM963" s="297"/>
      <c r="AN963" s="297"/>
      <c r="AO963" s="297"/>
      <c r="AP963" s="297"/>
      <c r="AQ963" s="297"/>
      <c r="AR963" s="297"/>
      <c r="AS963" s="297"/>
      <c r="AT963" s="297"/>
      <c r="AU963" s="75"/>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126"/>
      <c r="CP963" s="105"/>
      <c r="CQ963" s="105"/>
      <c r="CR963" s="105"/>
      <c r="CS963" s="105"/>
      <c r="CT963" s="105"/>
      <c r="CU963" s="105"/>
      <c r="CV963" s="105"/>
      <c r="CW963" s="105"/>
      <c r="CX963" s="105"/>
    </row>
    <row r="964" spans="3:102" ht="14.25" customHeight="1" x14ac:dyDescent="0.35">
      <c r="D964" s="229" t="s">
        <v>540</v>
      </c>
      <c r="E964" s="229"/>
      <c r="F964" s="229"/>
      <c r="G964" s="229"/>
      <c r="H964" s="229"/>
      <c r="I964" s="229"/>
      <c r="J964" s="229"/>
      <c r="K964" s="229"/>
      <c r="L964" s="229"/>
      <c r="M964" s="229"/>
      <c r="N964" s="229"/>
      <c r="O964" s="229" t="s">
        <v>538</v>
      </c>
      <c r="P964" s="229"/>
      <c r="Q964" s="229"/>
      <c r="R964" s="229"/>
      <c r="S964" s="229"/>
      <c r="T964" s="229"/>
      <c r="U964" s="229"/>
      <c r="V964" s="229"/>
      <c r="W964" s="229" t="s">
        <v>539</v>
      </c>
      <c r="X964" s="229"/>
      <c r="Y964" s="229"/>
      <c r="Z964" s="229"/>
      <c r="AA964" s="229"/>
      <c r="AB964" s="229"/>
      <c r="AC964" s="229"/>
      <c r="AD964" s="229"/>
      <c r="AE964" s="228" t="s">
        <v>537</v>
      </c>
      <c r="AF964" s="229"/>
      <c r="AG964" s="229"/>
      <c r="AH964" s="229"/>
      <c r="AI964" s="229"/>
      <c r="AJ964" s="229"/>
      <c r="AK964" s="229"/>
      <c r="AL964" s="229"/>
      <c r="AM964" s="229"/>
      <c r="AN964" s="229"/>
      <c r="AO964" s="229"/>
      <c r="AP964" s="229"/>
      <c r="AQ964" s="229"/>
      <c r="AR964" s="229"/>
      <c r="AS964" s="229"/>
      <c r="AT964" s="229"/>
      <c r="AU964" s="75"/>
      <c r="AV964" s="246" t="s">
        <v>509</v>
      </c>
      <c r="AW964" s="247"/>
      <c r="AX964" s="247"/>
      <c r="AY964" s="247"/>
      <c r="AZ964" s="247"/>
      <c r="BA964" s="247"/>
      <c r="BB964" s="247"/>
      <c r="BC964" s="247"/>
      <c r="BD964" s="247"/>
      <c r="BE964" s="247"/>
      <c r="BF964" s="247"/>
      <c r="BG964" s="247"/>
      <c r="BH964" s="247"/>
      <c r="BI964" s="247"/>
      <c r="BJ964" s="247"/>
      <c r="BK964" s="229" t="s">
        <v>506</v>
      </c>
      <c r="BL964" s="229"/>
      <c r="BM964" s="229"/>
      <c r="BN964" s="229"/>
      <c r="BO964" s="229"/>
      <c r="BP964" s="229"/>
      <c r="BQ964" s="229"/>
      <c r="BR964" s="229" t="s">
        <v>507</v>
      </c>
      <c r="BS964" s="229"/>
      <c r="BT964" s="229"/>
      <c r="BU964" s="229"/>
      <c r="BV964" s="229"/>
      <c r="BW964" s="229"/>
      <c r="BX964" s="229"/>
      <c r="BY964" s="308" t="s">
        <v>510</v>
      </c>
      <c r="BZ964" s="309"/>
      <c r="CA964" s="309"/>
      <c r="CB964" s="309"/>
      <c r="CC964" s="309"/>
      <c r="CD964" s="309"/>
      <c r="CE964" s="309"/>
      <c r="CF964" s="309"/>
      <c r="CG964" s="309"/>
      <c r="CH964" s="309"/>
      <c r="CI964" s="309"/>
      <c r="CJ964" s="309"/>
      <c r="CK964" s="309"/>
      <c r="CL964" s="309"/>
      <c r="CM964" s="309"/>
      <c r="CN964" s="228"/>
      <c r="CO964" s="116"/>
      <c r="CP964" s="95"/>
      <c r="CQ964" s="95"/>
      <c r="CR964" s="95"/>
      <c r="CS964" s="95"/>
      <c r="CT964" s="95"/>
      <c r="CU964" s="95"/>
      <c r="CV964" s="95"/>
      <c r="CW964" s="95"/>
      <c r="CX964" s="95"/>
    </row>
    <row r="965" spans="3:102" ht="14.25" customHeight="1" x14ac:dyDescent="0.35">
      <c r="D965" s="229"/>
      <c r="E965" s="229"/>
      <c r="F965" s="229"/>
      <c r="G965" s="229"/>
      <c r="H965" s="229"/>
      <c r="I965" s="229"/>
      <c r="J965" s="229"/>
      <c r="K965" s="229"/>
      <c r="L965" s="229"/>
      <c r="M965" s="229"/>
      <c r="N965" s="229"/>
      <c r="O965" s="229"/>
      <c r="P965" s="229"/>
      <c r="Q965" s="229"/>
      <c r="R965" s="229"/>
      <c r="S965" s="229"/>
      <c r="T965" s="229"/>
      <c r="U965" s="229"/>
      <c r="V965" s="229"/>
      <c r="W965" s="229"/>
      <c r="X965" s="229"/>
      <c r="Y965" s="229"/>
      <c r="Z965" s="229"/>
      <c r="AA965" s="229"/>
      <c r="AB965" s="229"/>
      <c r="AC965" s="229"/>
      <c r="AD965" s="229"/>
      <c r="AE965" s="228" t="s">
        <v>536</v>
      </c>
      <c r="AF965" s="229"/>
      <c r="AG965" s="229"/>
      <c r="AH965" s="229"/>
      <c r="AI965" s="229"/>
      <c r="AJ965" s="229"/>
      <c r="AK965" s="229"/>
      <c r="AL965" s="229"/>
      <c r="AM965" s="229" t="s">
        <v>508</v>
      </c>
      <c r="AN965" s="229"/>
      <c r="AO965" s="229"/>
      <c r="AP965" s="229"/>
      <c r="AQ965" s="229"/>
      <c r="AR965" s="229"/>
      <c r="AS965" s="229"/>
      <c r="AT965" s="229"/>
      <c r="AU965" s="75"/>
      <c r="AV965" s="249"/>
      <c r="AW965" s="250"/>
      <c r="AX965" s="250"/>
      <c r="AY965" s="250"/>
      <c r="AZ965" s="250"/>
      <c r="BA965" s="250"/>
      <c r="BB965" s="250"/>
      <c r="BC965" s="250"/>
      <c r="BD965" s="250"/>
      <c r="BE965" s="250"/>
      <c r="BF965" s="250"/>
      <c r="BG965" s="250"/>
      <c r="BH965" s="250"/>
      <c r="BI965" s="250"/>
      <c r="BJ965" s="250"/>
      <c r="BK965" s="229"/>
      <c r="BL965" s="229"/>
      <c r="BM965" s="229"/>
      <c r="BN965" s="229"/>
      <c r="BO965" s="229"/>
      <c r="BP965" s="229"/>
      <c r="BQ965" s="229"/>
      <c r="BR965" s="229"/>
      <c r="BS965" s="229"/>
      <c r="BT965" s="229"/>
      <c r="BU965" s="229"/>
      <c r="BV965" s="229"/>
      <c r="BW965" s="229"/>
      <c r="BX965" s="229"/>
      <c r="BY965" s="308" t="s">
        <v>511</v>
      </c>
      <c r="BZ965" s="309"/>
      <c r="CA965" s="228"/>
      <c r="CB965" s="308" t="s">
        <v>512</v>
      </c>
      <c r="CC965" s="309"/>
      <c r="CD965" s="309"/>
      <c r="CE965" s="309"/>
      <c r="CF965" s="309"/>
      <c r="CG965" s="309"/>
      <c r="CH965" s="309"/>
      <c r="CI965" s="309"/>
      <c r="CJ965" s="228"/>
      <c r="CK965" s="308" t="s">
        <v>513</v>
      </c>
      <c r="CL965" s="309"/>
      <c r="CM965" s="309"/>
      <c r="CN965" s="228"/>
      <c r="CO965" s="116"/>
      <c r="CP965" s="95"/>
      <c r="CQ965" s="95"/>
      <c r="CR965" s="95"/>
      <c r="CS965" s="95"/>
      <c r="CT965" s="95"/>
      <c r="CU965" s="95"/>
      <c r="CV965" s="95"/>
      <c r="CW965" s="95"/>
      <c r="CX965" s="95"/>
    </row>
    <row r="966" spans="3:102" ht="14.25" customHeight="1" x14ac:dyDescent="0.35">
      <c r="D966" s="215">
        <v>280</v>
      </c>
      <c r="E966" s="215"/>
      <c r="F966" s="215"/>
      <c r="G966" s="215"/>
      <c r="H966" s="215"/>
      <c r="I966" s="215"/>
      <c r="J966" s="215"/>
      <c r="K966" s="215"/>
      <c r="L966" s="215"/>
      <c r="M966" s="215"/>
      <c r="N966" s="215"/>
      <c r="O966" s="215">
        <f>D966*0.65</f>
        <v>182</v>
      </c>
      <c r="P966" s="215"/>
      <c r="Q966" s="215"/>
      <c r="R966" s="215"/>
      <c r="S966" s="215"/>
      <c r="T966" s="215"/>
      <c r="U966" s="215"/>
      <c r="V966" s="215"/>
      <c r="W966" s="215">
        <f>D966*0.35</f>
        <v>98</v>
      </c>
      <c r="X966" s="215"/>
      <c r="Y966" s="215"/>
      <c r="Z966" s="215"/>
      <c r="AA966" s="215"/>
      <c r="AB966" s="215"/>
      <c r="AC966" s="215"/>
      <c r="AD966" s="215"/>
      <c r="AE966" s="215"/>
      <c r="AF966" s="215"/>
      <c r="AG966" s="215"/>
      <c r="AH966" s="215"/>
      <c r="AI966" s="215"/>
      <c r="AJ966" s="215"/>
      <c r="AK966" s="215"/>
      <c r="AL966" s="215"/>
      <c r="AM966" s="215"/>
      <c r="AN966" s="215"/>
      <c r="AO966" s="215"/>
      <c r="AP966" s="215"/>
      <c r="AQ966" s="215"/>
      <c r="AR966" s="215"/>
      <c r="AS966" s="215"/>
      <c r="AT966" s="215"/>
      <c r="AU966" s="75"/>
      <c r="AV966" s="212">
        <v>1518</v>
      </c>
      <c r="AW966" s="213"/>
      <c r="AX966" s="213"/>
      <c r="AY966" s="213"/>
      <c r="AZ966" s="213"/>
      <c r="BA966" s="213"/>
      <c r="BB966" s="213"/>
      <c r="BC966" s="213"/>
      <c r="BD966" s="213"/>
      <c r="BE966" s="213"/>
      <c r="BF966" s="213"/>
      <c r="BG966" s="213"/>
      <c r="BH966" s="213"/>
      <c r="BI966" s="213"/>
      <c r="BJ966" s="214"/>
      <c r="BK966" s="212">
        <v>505</v>
      </c>
      <c r="BL966" s="213"/>
      <c r="BM966" s="213"/>
      <c r="BN966" s="213"/>
      <c r="BO966" s="213"/>
      <c r="BP966" s="213"/>
      <c r="BQ966" s="214"/>
      <c r="BR966" s="212">
        <v>1013</v>
      </c>
      <c r="BS966" s="213"/>
      <c r="BT966" s="213"/>
      <c r="BU966" s="213"/>
      <c r="BV966" s="213"/>
      <c r="BW966" s="213"/>
      <c r="BX966" s="214"/>
      <c r="BY966" s="323">
        <v>0.2</v>
      </c>
      <c r="BZ966" s="324"/>
      <c r="CA966" s="325"/>
      <c r="CB966" s="322">
        <v>0.68</v>
      </c>
      <c r="CC966" s="213"/>
      <c r="CD966" s="213"/>
      <c r="CE966" s="213"/>
      <c r="CF966" s="213"/>
      <c r="CG966" s="213"/>
      <c r="CH966" s="213"/>
      <c r="CI966" s="213"/>
      <c r="CJ966" s="214"/>
      <c r="CK966" s="322">
        <v>0.12</v>
      </c>
      <c r="CL966" s="213"/>
      <c r="CM966" s="213"/>
      <c r="CN966" s="214"/>
      <c r="CO966" s="117"/>
      <c r="CP966" s="96"/>
      <c r="CQ966" s="96"/>
      <c r="CR966" s="96"/>
      <c r="CS966" s="96"/>
      <c r="CT966" s="96"/>
      <c r="CU966" s="96"/>
      <c r="CV966" s="96"/>
      <c r="CW966" s="96"/>
      <c r="CX966" s="96"/>
    </row>
    <row r="967" spans="3:102" ht="14.25" customHeight="1" x14ac:dyDescent="0.35">
      <c r="D967" s="215"/>
      <c r="E967" s="215"/>
      <c r="F967" s="215"/>
      <c r="G967" s="215"/>
      <c r="H967" s="215"/>
      <c r="I967" s="215"/>
      <c r="J967" s="215"/>
      <c r="K967" s="215"/>
      <c r="L967" s="215"/>
      <c r="M967" s="215"/>
      <c r="N967" s="215"/>
      <c r="O967" s="215"/>
      <c r="P967" s="215"/>
      <c r="Q967" s="215"/>
      <c r="R967" s="215"/>
      <c r="S967" s="215"/>
      <c r="T967" s="215"/>
      <c r="U967" s="215"/>
      <c r="V967" s="215"/>
      <c r="W967" s="215"/>
      <c r="X967" s="215"/>
      <c r="Y967" s="215"/>
      <c r="Z967" s="215"/>
      <c r="AA967" s="215"/>
      <c r="AB967" s="215"/>
      <c r="AC967" s="215"/>
      <c r="AD967" s="215"/>
      <c r="AE967" s="215"/>
      <c r="AF967" s="215"/>
      <c r="AG967" s="215"/>
      <c r="AH967" s="215"/>
      <c r="AI967" s="215"/>
      <c r="AJ967" s="215"/>
      <c r="AK967" s="215"/>
      <c r="AL967" s="215"/>
      <c r="AM967" s="215"/>
      <c r="AN967" s="215"/>
      <c r="AO967" s="215"/>
      <c r="AP967" s="215"/>
      <c r="AQ967" s="215"/>
      <c r="AR967" s="215"/>
      <c r="AS967" s="215"/>
      <c r="AT967" s="215"/>
      <c r="AU967" s="75"/>
      <c r="AV967" s="212"/>
      <c r="AW967" s="213"/>
      <c r="AX967" s="213"/>
      <c r="AY967" s="213"/>
      <c r="AZ967" s="213"/>
      <c r="BA967" s="213"/>
      <c r="BB967" s="213"/>
      <c r="BC967" s="213"/>
      <c r="BD967" s="213"/>
      <c r="BE967" s="213"/>
      <c r="BF967" s="213"/>
      <c r="BG967" s="213"/>
      <c r="BH967" s="213"/>
      <c r="BI967" s="213"/>
      <c r="BJ967" s="214"/>
      <c r="BK967" s="212"/>
      <c r="BL967" s="213"/>
      <c r="BM967" s="213"/>
      <c r="BN967" s="213"/>
      <c r="BO967" s="213"/>
      <c r="BP967" s="213"/>
      <c r="BQ967" s="214"/>
      <c r="BR967" s="212"/>
      <c r="BS967" s="213"/>
      <c r="BT967" s="213"/>
      <c r="BU967" s="213"/>
      <c r="BV967" s="213"/>
      <c r="BW967" s="213"/>
      <c r="BX967" s="214"/>
      <c r="BY967" s="212"/>
      <c r="BZ967" s="213"/>
      <c r="CA967" s="214"/>
      <c r="CB967" s="212"/>
      <c r="CC967" s="213"/>
      <c r="CD967" s="213"/>
      <c r="CE967" s="213"/>
      <c r="CF967" s="213"/>
      <c r="CG967" s="213"/>
      <c r="CH967" s="213"/>
      <c r="CI967" s="213"/>
      <c r="CJ967" s="214"/>
      <c r="CK967" s="212"/>
      <c r="CL967" s="213"/>
      <c r="CM967" s="213"/>
      <c r="CN967" s="214"/>
      <c r="CO967" s="117"/>
      <c r="CP967" s="96"/>
      <c r="CQ967" s="96"/>
      <c r="CR967" s="96"/>
      <c r="CS967" s="96"/>
      <c r="CT967" s="96"/>
      <c r="CU967" s="96"/>
      <c r="CV967" s="96"/>
      <c r="CW967" s="96"/>
      <c r="CX967" s="96"/>
    </row>
    <row r="968" spans="3:102" ht="14.25" customHeight="1" x14ac:dyDescent="0.35">
      <c r="D968" s="215"/>
      <c r="E968" s="215"/>
      <c r="F968" s="215"/>
      <c r="G968" s="215"/>
      <c r="H968" s="215"/>
      <c r="I968" s="215"/>
      <c r="J968" s="215"/>
      <c r="K968" s="215"/>
      <c r="L968" s="215"/>
      <c r="M968" s="215"/>
      <c r="N968" s="215"/>
      <c r="O968" s="215"/>
      <c r="P968" s="215"/>
      <c r="Q968" s="215"/>
      <c r="R968" s="215"/>
      <c r="S968" s="215"/>
      <c r="T968" s="215"/>
      <c r="U968" s="215"/>
      <c r="V968" s="215"/>
      <c r="W968" s="215"/>
      <c r="X968" s="215"/>
      <c r="Y968" s="215"/>
      <c r="Z968" s="215"/>
      <c r="AA968" s="215"/>
      <c r="AB968" s="215"/>
      <c r="AC968" s="215"/>
      <c r="AD968" s="215"/>
      <c r="AE968" s="215"/>
      <c r="AF968" s="215"/>
      <c r="AG968" s="215"/>
      <c r="AH968" s="215"/>
      <c r="AI968" s="215"/>
      <c r="AJ968" s="215"/>
      <c r="AK968" s="215"/>
      <c r="AL968" s="215"/>
      <c r="AM968" s="215"/>
      <c r="AN968" s="215"/>
      <c r="AO968" s="215"/>
      <c r="AP968" s="215"/>
      <c r="AQ968" s="215"/>
      <c r="AR968" s="215"/>
      <c r="AS968" s="215"/>
      <c r="AT968" s="215"/>
      <c r="AU968" s="75"/>
      <c r="AV968" s="212"/>
      <c r="AW968" s="213"/>
      <c r="AX968" s="213"/>
      <c r="AY968" s="213"/>
      <c r="AZ968" s="213"/>
      <c r="BA968" s="213"/>
      <c r="BB968" s="213"/>
      <c r="BC968" s="213"/>
      <c r="BD968" s="213"/>
      <c r="BE968" s="213"/>
      <c r="BF968" s="213"/>
      <c r="BG968" s="213"/>
      <c r="BH968" s="213"/>
      <c r="BI968" s="213"/>
      <c r="BJ968" s="214"/>
      <c r="BK968" s="212"/>
      <c r="BL968" s="213"/>
      <c r="BM968" s="213"/>
      <c r="BN968" s="213"/>
      <c r="BO968" s="213"/>
      <c r="BP968" s="213"/>
      <c r="BQ968" s="214"/>
      <c r="BR968" s="212"/>
      <c r="BS968" s="213"/>
      <c r="BT968" s="213"/>
      <c r="BU968" s="213"/>
      <c r="BV968" s="213"/>
      <c r="BW968" s="213"/>
      <c r="BX968" s="214"/>
      <c r="BY968" s="212"/>
      <c r="BZ968" s="213"/>
      <c r="CA968" s="214"/>
      <c r="CB968" s="212"/>
      <c r="CC968" s="213"/>
      <c r="CD968" s="213"/>
      <c r="CE968" s="213"/>
      <c r="CF968" s="213"/>
      <c r="CG968" s="213"/>
      <c r="CH968" s="213"/>
      <c r="CI968" s="213"/>
      <c r="CJ968" s="214"/>
      <c r="CK968" s="212"/>
      <c r="CL968" s="213"/>
      <c r="CM968" s="213"/>
      <c r="CN968" s="214"/>
      <c r="CO968" s="117"/>
      <c r="CP968" s="96"/>
      <c r="CQ968" s="96"/>
      <c r="CR968" s="96"/>
      <c r="CS968" s="96"/>
      <c r="CT968" s="96"/>
      <c r="CU968" s="96"/>
      <c r="CV968" s="96"/>
      <c r="CW968" s="96"/>
      <c r="CX968" s="96"/>
    </row>
    <row r="969" spans="3:102" ht="14.25" customHeight="1" x14ac:dyDescent="0.35">
      <c r="D969" s="215"/>
      <c r="E969" s="215"/>
      <c r="F969" s="215"/>
      <c r="G969" s="215"/>
      <c r="H969" s="215"/>
      <c r="I969" s="215"/>
      <c r="J969" s="215"/>
      <c r="K969" s="215"/>
      <c r="L969" s="215"/>
      <c r="M969" s="215"/>
      <c r="N969" s="215"/>
      <c r="O969" s="215"/>
      <c r="P969" s="215"/>
      <c r="Q969" s="215"/>
      <c r="R969" s="215"/>
      <c r="S969" s="215"/>
      <c r="T969" s="215"/>
      <c r="U969" s="215"/>
      <c r="V969" s="215"/>
      <c r="W969" s="215"/>
      <c r="X969" s="215"/>
      <c r="Y969" s="215"/>
      <c r="Z969" s="215"/>
      <c r="AA969" s="215"/>
      <c r="AB969" s="215"/>
      <c r="AC969" s="215"/>
      <c r="AD969" s="215"/>
      <c r="AE969" s="215"/>
      <c r="AF969" s="215"/>
      <c r="AG969" s="215"/>
      <c r="AH969" s="215"/>
      <c r="AI969" s="215"/>
      <c r="AJ969" s="215"/>
      <c r="AK969" s="215"/>
      <c r="AL969" s="215"/>
      <c r="AM969" s="215"/>
      <c r="AN969" s="215"/>
      <c r="AO969" s="215"/>
      <c r="AP969" s="215"/>
      <c r="AQ969" s="215"/>
      <c r="AR969" s="215"/>
      <c r="AS969" s="215"/>
      <c r="AT969" s="215"/>
      <c r="AU969" s="75"/>
      <c r="AV969" s="212"/>
      <c r="AW969" s="213"/>
      <c r="AX969" s="213"/>
      <c r="AY969" s="213"/>
      <c r="AZ969" s="213"/>
      <c r="BA969" s="213"/>
      <c r="BB969" s="213"/>
      <c r="BC969" s="213"/>
      <c r="BD969" s="213"/>
      <c r="BE969" s="213"/>
      <c r="BF969" s="213"/>
      <c r="BG969" s="213"/>
      <c r="BH969" s="213"/>
      <c r="BI969" s="213"/>
      <c r="BJ969" s="214"/>
      <c r="BK969" s="212"/>
      <c r="BL969" s="213"/>
      <c r="BM969" s="213"/>
      <c r="BN969" s="213"/>
      <c r="BO969" s="213"/>
      <c r="BP969" s="213"/>
      <c r="BQ969" s="214"/>
      <c r="BR969" s="212"/>
      <c r="BS969" s="213"/>
      <c r="BT969" s="213"/>
      <c r="BU969" s="213"/>
      <c r="BV969" s="213"/>
      <c r="BW969" s="213"/>
      <c r="BX969" s="214"/>
      <c r="BY969" s="212"/>
      <c r="BZ969" s="213"/>
      <c r="CA969" s="214"/>
      <c r="CB969" s="212"/>
      <c r="CC969" s="213"/>
      <c r="CD969" s="213"/>
      <c r="CE969" s="213"/>
      <c r="CF969" s="213"/>
      <c r="CG969" s="213"/>
      <c r="CH969" s="213"/>
      <c r="CI969" s="213"/>
      <c r="CJ969" s="214"/>
      <c r="CK969" s="212"/>
      <c r="CL969" s="213"/>
      <c r="CM969" s="213"/>
      <c r="CN969" s="214"/>
      <c r="CO969" s="117"/>
      <c r="CP969" s="96"/>
      <c r="CQ969" s="96"/>
      <c r="CR969" s="96"/>
      <c r="CS969" s="96"/>
      <c r="CT969" s="96"/>
      <c r="CU969" s="96"/>
      <c r="CV969" s="96"/>
      <c r="CW969" s="96"/>
      <c r="CX969" s="96"/>
    </row>
    <row r="970" spans="3:102" ht="14.25" customHeight="1" x14ac:dyDescent="0.35">
      <c r="D970" s="215"/>
      <c r="E970" s="215"/>
      <c r="F970" s="215"/>
      <c r="G970" s="215"/>
      <c r="H970" s="215"/>
      <c r="I970" s="215"/>
      <c r="J970" s="215"/>
      <c r="K970" s="215"/>
      <c r="L970" s="215"/>
      <c r="M970" s="215"/>
      <c r="N970" s="215"/>
      <c r="O970" s="215"/>
      <c r="P970" s="215"/>
      <c r="Q970" s="215"/>
      <c r="R970" s="215"/>
      <c r="S970" s="215"/>
      <c r="T970" s="215"/>
      <c r="U970" s="215"/>
      <c r="V970" s="215"/>
      <c r="W970" s="215"/>
      <c r="X970" s="215"/>
      <c r="Y970" s="215"/>
      <c r="Z970" s="215"/>
      <c r="AA970" s="215"/>
      <c r="AB970" s="215"/>
      <c r="AC970" s="215"/>
      <c r="AD970" s="215"/>
      <c r="AE970" s="215"/>
      <c r="AF970" s="215"/>
      <c r="AG970" s="215"/>
      <c r="AH970" s="215"/>
      <c r="AI970" s="215"/>
      <c r="AJ970" s="215"/>
      <c r="AK970" s="215"/>
      <c r="AL970" s="215"/>
      <c r="AM970" s="215"/>
      <c r="AN970" s="215"/>
      <c r="AO970" s="215"/>
      <c r="AP970" s="215"/>
      <c r="AQ970" s="215"/>
      <c r="AR970" s="215"/>
      <c r="AS970" s="215"/>
      <c r="AT970" s="215"/>
      <c r="AU970" s="75"/>
      <c r="AV970" s="212"/>
      <c r="AW970" s="213"/>
      <c r="AX970" s="213"/>
      <c r="AY970" s="213"/>
      <c r="AZ970" s="213"/>
      <c r="BA970" s="213"/>
      <c r="BB970" s="213"/>
      <c r="BC970" s="213"/>
      <c r="BD970" s="213"/>
      <c r="BE970" s="213"/>
      <c r="BF970" s="213"/>
      <c r="BG970" s="213"/>
      <c r="BH970" s="213"/>
      <c r="BI970" s="213"/>
      <c r="BJ970" s="214"/>
      <c r="BK970" s="212"/>
      <c r="BL970" s="213"/>
      <c r="BM970" s="213"/>
      <c r="BN970" s="213"/>
      <c r="BO970" s="213"/>
      <c r="BP970" s="213"/>
      <c r="BQ970" s="214"/>
      <c r="BR970" s="212"/>
      <c r="BS970" s="213"/>
      <c r="BT970" s="213"/>
      <c r="BU970" s="213"/>
      <c r="BV970" s="213"/>
      <c r="BW970" s="213"/>
      <c r="BX970" s="214"/>
      <c r="BY970" s="212"/>
      <c r="BZ970" s="213"/>
      <c r="CA970" s="214"/>
      <c r="CB970" s="212"/>
      <c r="CC970" s="213"/>
      <c r="CD970" s="213"/>
      <c r="CE970" s="213"/>
      <c r="CF970" s="213"/>
      <c r="CG970" s="213"/>
      <c r="CH970" s="213"/>
      <c r="CI970" s="213"/>
      <c r="CJ970" s="214"/>
      <c r="CK970" s="212"/>
      <c r="CL970" s="213"/>
      <c r="CM970" s="213"/>
      <c r="CN970" s="214"/>
      <c r="CO970" s="117"/>
      <c r="CP970" s="96"/>
      <c r="CQ970" s="96"/>
      <c r="CR970" s="96"/>
      <c r="CS970" s="96"/>
      <c r="CT970" s="96"/>
      <c r="CU970" s="96"/>
      <c r="CV970" s="96"/>
      <c r="CW970" s="96"/>
      <c r="CX970" s="96"/>
    </row>
    <row r="971" spans="3:102" ht="14.25" customHeight="1" x14ac:dyDescent="0.35">
      <c r="D971" s="85" t="s">
        <v>765</v>
      </c>
      <c r="AK971" s="8"/>
      <c r="AL971" s="8"/>
      <c r="AM971" s="8"/>
      <c r="AN971" s="8"/>
      <c r="AO971" s="8"/>
      <c r="AP971" s="8"/>
      <c r="AQ971" s="8"/>
      <c r="AR971" s="8"/>
      <c r="AS971" s="8"/>
      <c r="AT971" s="8"/>
      <c r="AU971" s="75"/>
      <c r="AV971" s="230" t="s">
        <v>765</v>
      </c>
      <c r="AW971" s="230"/>
      <c r="AX971" s="230"/>
      <c r="AY971" s="230"/>
      <c r="AZ971" s="230"/>
      <c r="BA971" s="230"/>
      <c r="BB971" s="230"/>
      <c r="BC971" s="230"/>
      <c r="BD971" s="230"/>
      <c r="BE971" s="230"/>
      <c r="BF971" s="230"/>
      <c r="BG971" s="230"/>
      <c r="BH971" s="230"/>
      <c r="BI971" s="230"/>
      <c r="BJ971" s="230"/>
      <c r="BK971" s="230"/>
      <c r="BL971" s="230"/>
      <c r="BM971" s="230"/>
      <c r="BN971" s="230"/>
      <c r="BO971" s="230"/>
      <c r="BP971" s="230"/>
      <c r="BQ971" s="230"/>
      <c r="BR971" s="230"/>
      <c r="BS971" s="230"/>
      <c r="BT971" s="230"/>
      <c r="BU971" s="230"/>
      <c r="BV971" s="230"/>
      <c r="BW971" s="230"/>
      <c r="BX971" s="230"/>
      <c r="BY971" s="230"/>
      <c r="BZ971" s="230"/>
      <c r="CA971" s="230"/>
      <c r="CB971" s="230"/>
      <c r="CC971" s="230"/>
      <c r="CD971" s="230"/>
      <c r="CE971" s="230"/>
      <c r="CF971" s="231"/>
      <c r="CG971" s="231"/>
      <c r="CH971" s="231"/>
      <c r="CI971" s="231"/>
      <c r="CJ971" s="231"/>
      <c r="CK971" s="231"/>
      <c r="CL971" s="231"/>
      <c r="CM971" s="73"/>
      <c r="CN971" s="73"/>
      <c r="CO971" s="115"/>
    </row>
    <row r="972" spans="3:102" ht="14.25" customHeight="1" x14ac:dyDescent="0.35">
      <c r="D972" s="86"/>
      <c r="AK972" s="8"/>
      <c r="AL972" s="8"/>
      <c r="AM972" s="8"/>
      <c r="AN972" s="8"/>
      <c r="AO972" s="8"/>
      <c r="AP972" s="8"/>
      <c r="AQ972" s="8"/>
      <c r="AR972" s="8"/>
      <c r="AS972" s="8"/>
      <c r="AT972" s="8"/>
      <c r="AU972" s="75"/>
      <c r="AV972" s="86"/>
      <c r="AW972" s="86"/>
      <c r="AX972" s="86"/>
      <c r="AY972" s="86"/>
      <c r="AZ972" s="86"/>
      <c r="BA972" s="86"/>
      <c r="BB972" s="86"/>
      <c r="BC972" s="86"/>
      <c r="BD972" s="86"/>
      <c r="BE972" s="86"/>
      <c r="BF972" s="86"/>
      <c r="BG972" s="86"/>
      <c r="BH972" s="86"/>
      <c r="BI972" s="86"/>
      <c r="BJ972" s="86"/>
      <c r="BK972" s="86"/>
      <c r="BL972" s="86"/>
      <c r="BM972" s="86"/>
      <c r="BN972" s="86"/>
      <c r="BO972" s="86"/>
      <c r="BP972" s="86"/>
      <c r="BQ972" s="86"/>
      <c r="BR972" s="86"/>
      <c r="BS972" s="86"/>
      <c r="BT972" s="86"/>
      <c r="BU972" s="86"/>
      <c r="BV972" s="86"/>
      <c r="BW972" s="86"/>
      <c r="BX972" s="86"/>
      <c r="BY972" s="86"/>
      <c r="BZ972" s="86"/>
      <c r="CA972" s="86"/>
      <c r="CB972" s="86"/>
      <c r="CC972" s="86"/>
      <c r="CD972" s="86"/>
      <c r="CE972" s="86"/>
      <c r="CF972" s="86"/>
      <c r="CG972" s="86"/>
      <c r="CH972" s="86"/>
      <c r="CI972" s="86"/>
      <c r="CJ972" s="86"/>
      <c r="CK972" s="86"/>
      <c r="CL972" s="86"/>
      <c r="CM972" s="73"/>
      <c r="CN972" s="73"/>
      <c r="CO972" s="115"/>
    </row>
    <row r="973" spans="3:102" ht="14.25" customHeight="1" x14ac:dyDescent="0.35">
      <c r="C973" s="14"/>
      <c r="D973" s="223" t="s">
        <v>515</v>
      </c>
      <c r="E973" s="223"/>
      <c r="F973" s="223"/>
      <c r="G973" s="223"/>
      <c r="H973" s="223"/>
      <c r="I973" s="223"/>
      <c r="J973" s="223"/>
      <c r="K973" s="223"/>
      <c r="L973" s="223"/>
      <c r="M973" s="223"/>
      <c r="N973" s="223"/>
      <c r="O973" s="223"/>
      <c r="P973" s="223"/>
      <c r="Q973" s="223"/>
      <c r="R973" s="223"/>
      <c r="S973" s="223"/>
      <c r="T973" s="223"/>
      <c r="U973" s="223"/>
      <c r="V973" s="223"/>
      <c r="W973" s="223"/>
      <c r="X973" s="223"/>
      <c r="Y973" s="223"/>
      <c r="Z973" s="223"/>
      <c r="AA973" s="223"/>
      <c r="AB973" s="223"/>
      <c r="AC973" s="223"/>
      <c r="AD973" s="223"/>
      <c r="AE973" s="223"/>
      <c r="AF973" s="223"/>
      <c r="AG973" s="223"/>
      <c r="AH973" s="223"/>
      <c r="AI973" s="223"/>
      <c r="AJ973" s="223"/>
      <c r="AK973" s="223"/>
      <c r="AL973" s="223"/>
      <c r="AM973" s="223"/>
      <c r="AN973" s="223"/>
      <c r="AO973" s="223"/>
      <c r="AP973" s="223"/>
      <c r="AQ973" s="223"/>
      <c r="AR973" s="223"/>
      <c r="AS973" s="223"/>
      <c r="AT973" s="223"/>
      <c r="AU973" s="75"/>
      <c r="AV973" s="241" t="s">
        <v>517</v>
      </c>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c r="CJ973" s="241"/>
      <c r="CK973" s="241"/>
      <c r="CL973" s="241"/>
      <c r="CM973" s="241"/>
      <c r="CN973" s="241"/>
      <c r="CO973" s="115"/>
    </row>
    <row r="974" spans="3:102" ht="14.25" customHeight="1" x14ac:dyDescent="0.35">
      <c r="C974" s="14"/>
      <c r="D974" s="223"/>
      <c r="E974" s="223"/>
      <c r="F974" s="223"/>
      <c r="G974" s="223"/>
      <c r="H974" s="223"/>
      <c r="I974" s="223"/>
      <c r="J974" s="223"/>
      <c r="K974" s="223"/>
      <c r="L974" s="223"/>
      <c r="M974" s="223"/>
      <c r="N974" s="223"/>
      <c r="O974" s="223"/>
      <c r="P974" s="223"/>
      <c r="Q974" s="223"/>
      <c r="R974" s="223"/>
      <c r="S974" s="223"/>
      <c r="T974" s="223"/>
      <c r="U974" s="223"/>
      <c r="V974" s="223"/>
      <c r="W974" s="223"/>
      <c r="X974" s="223"/>
      <c r="Y974" s="223"/>
      <c r="Z974" s="223"/>
      <c r="AA974" s="223"/>
      <c r="AB974" s="223"/>
      <c r="AC974" s="223"/>
      <c r="AD974" s="223"/>
      <c r="AE974" s="223"/>
      <c r="AF974" s="223"/>
      <c r="AG974" s="223"/>
      <c r="AH974" s="223"/>
      <c r="AI974" s="223"/>
      <c r="AJ974" s="223"/>
      <c r="AK974" s="223"/>
      <c r="AL974" s="223"/>
      <c r="AM974" s="223"/>
      <c r="AN974" s="223"/>
      <c r="AO974" s="223"/>
      <c r="AP974" s="223"/>
      <c r="AQ974" s="223"/>
      <c r="AR974" s="223"/>
      <c r="AS974" s="223"/>
      <c r="AT974" s="223"/>
      <c r="AU974" s="75"/>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c r="CJ974" s="241"/>
      <c r="CK974" s="241"/>
      <c r="CL974" s="241"/>
      <c r="CM974" s="241"/>
      <c r="CN974" s="241"/>
      <c r="CO974" s="115"/>
    </row>
    <row r="975" spans="3:102" ht="14.25" customHeight="1" x14ac:dyDescent="0.35">
      <c r="C975" s="7"/>
      <c r="D975" s="229" t="s">
        <v>540</v>
      </c>
      <c r="E975" s="229"/>
      <c r="F975" s="229"/>
      <c r="G975" s="229"/>
      <c r="H975" s="229"/>
      <c r="I975" s="229"/>
      <c r="J975" s="229"/>
      <c r="K975" s="229"/>
      <c r="L975" s="229"/>
      <c r="M975" s="229"/>
      <c r="N975" s="229"/>
      <c r="O975" s="229" t="s">
        <v>538</v>
      </c>
      <c r="P975" s="229"/>
      <c r="Q975" s="229"/>
      <c r="R975" s="229"/>
      <c r="S975" s="229"/>
      <c r="T975" s="229"/>
      <c r="U975" s="229"/>
      <c r="V975" s="229"/>
      <c r="W975" s="229" t="s">
        <v>539</v>
      </c>
      <c r="X975" s="229"/>
      <c r="Y975" s="229"/>
      <c r="Z975" s="229"/>
      <c r="AA975" s="229"/>
      <c r="AB975" s="229"/>
      <c r="AC975" s="229"/>
      <c r="AD975" s="229"/>
      <c r="AE975" s="228" t="s">
        <v>537</v>
      </c>
      <c r="AF975" s="229"/>
      <c r="AG975" s="229"/>
      <c r="AH975" s="229"/>
      <c r="AI975" s="229"/>
      <c r="AJ975" s="229"/>
      <c r="AK975" s="229"/>
      <c r="AL975" s="229"/>
      <c r="AM975" s="229"/>
      <c r="AN975" s="229"/>
      <c r="AO975" s="229"/>
      <c r="AP975" s="229"/>
      <c r="AQ975" s="229"/>
      <c r="AR975" s="229"/>
      <c r="AS975" s="229"/>
      <c r="AT975" s="229"/>
      <c r="AU975" s="75"/>
      <c r="AV975" s="246" t="s">
        <v>509</v>
      </c>
      <c r="AW975" s="247"/>
      <c r="AX975" s="247"/>
      <c r="AY975" s="247"/>
      <c r="AZ975" s="247"/>
      <c r="BA975" s="247"/>
      <c r="BB975" s="247"/>
      <c r="BC975" s="247"/>
      <c r="BD975" s="247"/>
      <c r="BE975" s="247"/>
      <c r="BF975" s="247"/>
      <c r="BG975" s="247"/>
      <c r="BH975" s="247"/>
      <c r="BI975" s="247"/>
      <c r="BJ975" s="247"/>
      <c r="BK975" s="229" t="s">
        <v>506</v>
      </c>
      <c r="BL975" s="229"/>
      <c r="BM975" s="229"/>
      <c r="BN975" s="229"/>
      <c r="BO975" s="229"/>
      <c r="BP975" s="229"/>
      <c r="BQ975" s="229"/>
      <c r="BR975" s="229" t="s">
        <v>507</v>
      </c>
      <c r="BS975" s="229"/>
      <c r="BT975" s="229"/>
      <c r="BU975" s="229"/>
      <c r="BV975" s="229"/>
      <c r="BW975" s="229"/>
      <c r="BX975" s="229"/>
      <c r="BY975" s="308" t="s">
        <v>510</v>
      </c>
      <c r="BZ975" s="309"/>
      <c r="CA975" s="309"/>
      <c r="CB975" s="309"/>
      <c r="CC975" s="309"/>
      <c r="CD975" s="309"/>
      <c r="CE975" s="309"/>
      <c r="CF975" s="309"/>
      <c r="CG975" s="309"/>
      <c r="CH975" s="309"/>
      <c r="CI975" s="309"/>
      <c r="CJ975" s="309"/>
      <c r="CK975" s="309"/>
      <c r="CL975" s="309"/>
      <c r="CM975" s="309"/>
      <c r="CN975" s="228"/>
      <c r="CO975" s="115"/>
    </row>
    <row r="976" spans="3:102" ht="14.25" customHeight="1" x14ac:dyDescent="0.35">
      <c r="C976" s="7"/>
      <c r="D976" s="229"/>
      <c r="E976" s="229"/>
      <c r="F976" s="229"/>
      <c r="G976" s="229"/>
      <c r="H976" s="229"/>
      <c r="I976" s="229"/>
      <c r="J976" s="229"/>
      <c r="K976" s="229"/>
      <c r="L976" s="229"/>
      <c r="M976" s="229"/>
      <c r="N976" s="229"/>
      <c r="O976" s="229"/>
      <c r="P976" s="229"/>
      <c r="Q976" s="229"/>
      <c r="R976" s="229"/>
      <c r="S976" s="229"/>
      <c r="T976" s="229"/>
      <c r="U976" s="229"/>
      <c r="V976" s="229"/>
      <c r="W976" s="229"/>
      <c r="X976" s="229"/>
      <c r="Y976" s="229"/>
      <c r="Z976" s="229"/>
      <c r="AA976" s="229"/>
      <c r="AB976" s="229"/>
      <c r="AC976" s="229"/>
      <c r="AD976" s="229"/>
      <c r="AE976" s="228" t="s">
        <v>536</v>
      </c>
      <c r="AF976" s="229"/>
      <c r="AG976" s="229"/>
      <c r="AH976" s="229"/>
      <c r="AI976" s="229"/>
      <c r="AJ976" s="229"/>
      <c r="AK976" s="229"/>
      <c r="AL976" s="229"/>
      <c r="AM976" s="229" t="s">
        <v>508</v>
      </c>
      <c r="AN976" s="229"/>
      <c r="AO976" s="229"/>
      <c r="AP976" s="229"/>
      <c r="AQ976" s="229"/>
      <c r="AR976" s="229"/>
      <c r="AS976" s="229"/>
      <c r="AT976" s="229"/>
      <c r="AU976" s="75"/>
      <c r="AV976" s="249"/>
      <c r="AW976" s="250"/>
      <c r="AX976" s="250"/>
      <c r="AY976" s="250"/>
      <c r="AZ976" s="250"/>
      <c r="BA976" s="250"/>
      <c r="BB976" s="250"/>
      <c r="BC976" s="250"/>
      <c r="BD976" s="250"/>
      <c r="BE976" s="250"/>
      <c r="BF976" s="250"/>
      <c r="BG976" s="250"/>
      <c r="BH976" s="250"/>
      <c r="BI976" s="250"/>
      <c r="BJ976" s="250"/>
      <c r="BK976" s="229"/>
      <c r="BL976" s="229"/>
      <c r="BM976" s="229"/>
      <c r="BN976" s="229"/>
      <c r="BO976" s="229"/>
      <c r="BP976" s="229"/>
      <c r="BQ976" s="229"/>
      <c r="BR976" s="229"/>
      <c r="BS976" s="229"/>
      <c r="BT976" s="229"/>
      <c r="BU976" s="229"/>
      <c r="BV976" s="229"/>
      <c r="BW976" s="229"/>
      <c r="BX976" s="229"/>
      <c r="BY976" s="308" t="s">
        <v>766</v>
      </c>
      <c r="BZ976" s="309"/>
      <c r="CA976" s="228"/>
      <c r="CB976" s="308" t="s">
        <v>767</v>
      </c>
      <c r="CC976" s="309"/>
      <c r="CD976" s="309"/>
      <c r="CE976" s="309"/>
      <c r="CF976" s="309"/>
      <c r="CG976" s="309"/>
      <c r="CH976" s="309"/>
      <c r="CI976" s="309"/>
      <c r="CJ976" s="228"/>
      <c r="CK976" s="319" t="s">
        <v>768</v>
      </c>
      <c r="CL976" s="320"/>
      <c r="CM976" s="320"/>
      <c r="CN976" s="321"/>
      <c r="CO976" s="115"/>
    </row>
    <row r="977" spans="3:93" ht="14.25" customHeight="1" x14ac:dyDescent="0.35">
      <c r="C977" s="8"/>
      <c r="D977" s="215"/>
      <c r="E977" s="215"/>
      <c r="F977" s="215"/>
      <c r="G977" s="215"/>
      <c r="H977" s="215"/>
      <c r="I977" s="215"/>
      <c r="J977" s="215"/>
      <c r="K977" s="215"/>
      <c r="L977" s="215"/>
      <c r="M977" s="215"/>
      <c r="N977" s="215"/>
      <c r="O977" s="215"/>
      <c r="P977" s="215"/>
      <c r="Q977" s="215"/>
      <c r="R977" s="215"/>
      <c r="S977" s="215"/>
      <c r="T977" s="215"/>
      <c r="U977" s="215"/>
      <c r="V977" s="215"/>
      <c r="W977" s="215"/>
      <c r="X977" s="215"/>
      <c r="Y977" s="215"/>
      <c r="Z977" s="215"/>
      <c r="AA977" s="215"/>
      <c r="AB977" s="215"/>
      <c r="AC977" s="215"/>
      <c r="AD977" s="215"/>
      <c r="AE977" s="215"/>
      <c r="AF977" s="215"/>
      <c r="AG977" s="215"/>
      <c r="AH977" s="215"/>
      <c r="AI977" s="215"/>
      <c r="AJ977" s="215"/>
      <c r="AK977" s="215"/>
      <c r="AL977" s="215"/>
      <c r="AM977" s="215"/>
      <c r="AN977" s="215"/>
      <c r="AO977" s="215"/>
      <c r="AP977" s="215"/>
      <c r="AQ977" s="215"/>
      <c r="AR977" s="215"/>
      <c r="AS977" s="215"/>
      <c r="AT977" s="215"/>
      <c r="AU977" s="75"/>
      <c r="AV977" s="212">
        <v>735</v>
      </c>
      <c r="AW977" s="213"/>
      <c r="AX977" s="213"/>
      <c r="AY977" s="213"/>
      <c r="AZ977" s="213"/>
      <c r="BA977" s="213"/>
      <c r="BB977" s="213"/>
      <c r="BC977" s="213"/>
      <c r="BD977" s="213"/>
      <c r="BE977" s="213"/>
      <c r="BF977" s="213"/>
      <c r="BG977" s="213"/>
      <c r="BH977" s="213"/>
      <c r="BI977" s="213"/>
      <c r="BJ977" s="214"/>
      <c r="BK977" s="212">
        <v>264</v>
      </c>
      <c r="BL977" s="213"/>
      <c r="BM977" s="213"/>
      <c r="BN977" s="213"/>
      <c r="BO977" s="213"/>
      <c r="BP977" s="213"/>
      <c r="BQ977" s="214"/>
      <c r="BR977" s="212">
        <v>471</v>
      </c>
      <c r="BS977" s="213"/>
      <c r="BT977" s="213"/>
      <c r="BU977" s="213"/>
      <c r="BV977" s="213"/>
      <c r="BW977" s="213"/>
      <c r="BX977" s="214"/>
      <c r="BY977" s="212">
        <v>424</v>
      </c>
      <c r="BZ977" s="213"/>
      <c r="CA977" s="214"/>
      <c r="CB977" s="212">
        <v>0</v>
      </c>
      <c r="CC977" s="213"/>
      <c r="CD977" s="213"/>
      <c r="CE977" s="213"/>
      <c r="CF977" s="213"/>
      <c r="CG977" s="213"/>
      <c r="CH977" s="213"/>
      <c r="CI977" s="213"/>
      <c r="CJ977" s="214"/>
      <c r="CK977" s="212">
        <v>311</v>
      </c>
      <c r="CL977" s="213"/>
      <c r="CM977" s="213"/>
      <c r="CN977" s="214"/>
      <c r="CO977" s="115"/>
    </row>
    <row r="978" spans="3:93" ht="14.25" customHeight="1" x14ac:dyDescent="0.35">
      <c r="C978" s="8"/>
      <c r="D978" s="215"/>
      <c r="E978" s="215"/>
      <c r="F978" s="215"/>
      <c r="G978" s="215"/>
      <c r="H978" s="215"/>
      <c r="I978" s="215"/>
      <c r="J978" s="215"/>
      <c r="K978" s="215"/>
      <c r="L978" s="215"/>
      <c r="M978" s="215"/>
      <c r="N978" s="215"/>
      <c r="O978" s="215"/>
      <c r="P978" s="215"/>
      <c r="Q978" s="215"/>
      <c r="R978" s="215"/>
      <c r="S978" s="215"/>
      <c r="T978" s="215"/>
      <c r="U978" s="215"/>
      <c r="V978" s="215"/>
      <c r="W978" s="215"/>
      <c r="X978" s="215"/>
      <c r="Y978" s="215"/>
      <c r="Z978" s="215"/>
      <c r="AA978" s="215"/>
      <c r="AB978" s="215"/>
      <c r="AC978" s="215"/>
      <c r="AD978" s="215"/>
      <c r="AE978" s="215"/>
      <c r="AF978" s="215"/>
      <c r="AG978" s="215"/>
      <c r="AH978" s="215"/>
      <c r="AI978" s="215"/>
      <c r="AJ978" s="215"/>
      <c r="AK978" s="215"/>
      <c r="AL978" s="215"/>
      <c r="AM978" s="215"/>
      <c r="AN978" s="215"/>
      <c r="AO978" s="215"/>
      <c r="AP978" s="215"/>
      <c r="AQ978" s="215"/>
      <c r="AR978" s="215"/>
      <c r="AS978" s="215"/>
      <c r="AT978" s="215"/>
      <c r="AU978" s="6"/>
      <c r="AV978" s="212"/>
      <c r="AW978" s="213"/>
      <c r="AX978" s="213"/>
      <c r="AY978" s="213"/>
      <c r="AZ978" s="213"/>
      <c r="BA978" s="213"/>
      <c r="BB978" s="213"/>
      <c r="BC978" s="213"/>
      <c r="BD978" s="213"/>
      <c r="BE978" s="213"/>
      <c r="BF978" s="213"/>
      <c r="BG978" s="213"/>
      <c r="BH978" s="213"/>
      <c r="BI978" s="213"/>
      <c r="BJ978" s="214"/>
      <c r="BK978" s="212"/>
      <c r="BL978" s="213"/>
      <c r="BM978" s="213"/>
      <c r="BN978" s="213"/>
      <c r="BO978" s="213"/>
      <c r="BP978" s="213"/>
      <c r="BQ978" s="214"/>
      <c r="BR978" s="212"/>
      <c r="BS978" s="213"/>
      <c r="BT978" s="213"/>
      <c r="BU978" s="213"/>
      <c r="BV978" s="213"/>
      <c r="BW978" s="213"/>
      <c r="BX978" s="214"/>
      <c r="BY978" s="212"/>
      <c r="BZ978" s="213"/>
      <c r="CA978" s="214"/>
      <c r="CB978" s="212"/>
      <c r="CC978" s="213"/>
      <c r="CD978" s="213"/>
      <c r="CE978" s="213"/>
      <c r="CF978" s="213"/>
      <c r="CG978" s="213"/>
      <c r="CH978" s="213"/>
      <c r="CI978" s="213"/>
      <c r="CJ978" s="214"/>
      <c r="CK978" s="212"/>
      <c r="CL978" s="213"/>
      <c r="CM978" s="213"/>
      <c r="CN978" s="214"/>
    </row>
    <row r="979" spans="3:93" ht="14.25" customHeight="1" x14ac:dyDescent="0.35">
      <c r="C979" s="8"/>
      <c r="D979" s="215"/>
      <c r="E979" s="215"/>
      <c r="F979" s="215"/>
      <c r="G979" s="215"/>
      <c r="H979" s="215"/>
      <c r="I979" s="215"/>
      <c r="J979" s="215"/>
      <c r="K979" s="215"/>
      <c r="L979" s="215"/>
      <c r="M979" s="215"/>
      <c r="N979" s="215"/>
      <c r="O979" s="215"/>
      <c r="P979" s="215"/>
      <c r="Q979" s="215"/>
      <c r="R979" s="215"/>
      <c r="S979" s="215"/>
      <c r="T979" s="215"/>
      <c r="U979" s="215"/>
      <c r="V979" s="215"/>
      <c r="W979" s="215"/>
      <c r="X979" s="215"/>
      <c r="Y979" s="215"/>
      <c r="Z979" s="215"/>
      <c r="AA979" s="215"/>
      <c r="AB979" s="215"/>
      <c r="AC979" s="215"/>
      <c r="AD979" s="215"/>
      <c r="AE979" s="215"/>
      <c r="AF979" s="215"/>
      <c r="AG979" s="215"/>
      <c r="AH979" s="215"/>
      <c r="AI979" s="215"/>
      <c r="AJ979" s="215"/>
      <c r="AK979" s="215"/>
      <c r="AL979" s="215"/>
      <c r="AM979" s="215"/>
      <c r="AN979" s="215"/>
      <c r="AO979" s="215"/>
      <c r="AP979" s="215"/>
      <c r="AQ979" s="215"/>
      <c r="AR979" s="215"/>
      <c r="AS979" s="215"/>
      <c r="AT979" s="215"/>
      <c r="AU979" s="6"/>
      <c r="AV979" s="212"/>
      <c r="AW979" s="213"/>
      <c r="AX979" s="213"/>
      <c r="AY979" s="213"/>
      <c r="AZ979" s="213"/>
      <c r="BA979" s="213"/>
      <c r="BB979" s="213"/>
      <c r="BC979" s="213"/>
      <c r="BD979" s="213"/>
      <c r="BE979" s="213"/>
      <c r="BF979" s="213"/>
      <c r="BG979" s="213"/>
      <c r="BH979" s="213"/>
      <c r="BI979" s="213"/>
      <c r="BJ979" s="214"/>
      <c r="BK979" s="212"/>
      <c r="BL979" s="213"/>
      <c r="BM979" s="213"/>
      <c r="BN979" s="213"/>
      <c r="BO979" s="213"/>
      <c r="BP979" s="213"/>
      <c r="BQ979" s="214"/>
      <c r="BR979" s="212"/>
      <c r="BS979" s="213"/>
      <c r="BT979" s="213"/>
      <c r="BU979" s="213"/>
      <c r="BV979" s="213"/>
      <c r="BW979" s="213"/>
      <c r="BX979" s="214"/>
      <c r="BY979" s="212"/>
      <c r="BZ979" s="213"/>
      <c r="CA979" s="214"/>
      <c r="CB979" s="212"/>
      <c r="CC979" s="213"/>
      <c r="CD979" s="213"/>
      <c r="CE979" s="213"/>
      <c r="CF979" s="213"/>
      <c r="CG979" s="213"/>
      <c r="CH979" s="213"/>
      <c r="CI979" s="213"/>
      <c r="CJ979" s="214"/>
      <c r="CK979" s="212"/>
      <c r="CL979" s="213"/>
      <c r="CM979" s="213"/>
      <c r="CN979" s="214"/>
    </row>
    <row r="980" spans="3:93" ht="14.25" customHeight="1" x14ac:dyDescent="0.35">
      <c r="C980" s="8"/>
      <c r="D980" s="215"/>
      <c r="E980" s="215"/>
      <c r="F980" s="215"/>
      <c r="G980" s="215"/>
      <c r="H980" s="215"/>
      <c r="I980" s="215"/>
      <c r="J980" s="215"/>
      <c r="K980" s="215"/>
      <c r="L980" s="215"/>
      <c r="M980" s="215"/>
      <c r="N980" s="215"/>
      <c r="O980" s="215"/>
      <c r="P980" s="215"/>
      <c r="Q980" s="215"/>
      <c r="R980" s="215"/>
      <c r="S980" s="215"/>
      <c r="T980" s="215"/>
      <c r="U980" s="215"/>
      <c r="V980" s="215"/>
      <c r="W980" s="215"/>
      <c r="X980" s="215"/>
      <c r="Y980" s="215"/>
      <c r="Z980" s="215"/>
      <c r="AA980" s="215"/>
      <c r="AB980" s="215"/>
      <c r="AC980" s="215"/>
      <c r="AD980" s="215"/>
      <c r="AE980" s="215"/>
      <c r="AF980" s="215"/>
      <c r="AG980" s="215"/>
      <c r="AH980" s="215"/>
      <c r="AI980" s="215"/>
      <c r="AJ980" s="215"/>
      <c r="AK980" s="215"/>
      <c r="AL980" s="215"/>
      <c r="AM980" s="215"/>
      <c r="AN980" s="215"/>
      <c r="AO980" s="215"/>
      <c r="AP980" s="215"/>
      <c r="AQ980" s="215"/>
      <c r="AR980" s="215"/>
      <c r="AS980" s="215"/>
      <c r="AT980" s="215"/>
      <c r="AU980" s="6"/>
      <c r="AV980" s="212"/>
      <c r="AW980" s="213"/>
      <c r="AX980" s="213"/>
      <c r="AY980" s="213"/>
      <c r="AZ980" s="213"/>
      <c r="BA980" s="213"/>
      <c r="BB980" s="213"/>
      <c r="BC980" s="213"/>
      <c r="BD980" s="213"/>
      <c r="BE980" s="213"/>
      <c r="BF980" s="213"/>
      <c r="BG980" s="213"/>
      <c r="BH980" s="213"/>
      <c r="BI980" s="213"/>
      <c r="BJ980" s="214"/>
      <c r="BK980" s="212"/>
      <c r="BL980" s="213"/>
      <c r="BM980" s="213"/>
      <c r="BN980" s="213"/>
      <c r="BO980" s="213"/>
      <c r="BP980" s="213"/>
      <c r="BQ980" s="214"/>
      <c r="BR980" s="212"/>
      <c r="BS980" s="213"/>
      <c r="BT980" s="213"/>
      <c r="BU980" s="213"/>
      <c r="BV980" s="213"/>
      <c r="BW980" s="213"/>
      <c r="BX980" s="214"/>
      <c r="BY980" s="212"/>
      <c r="BZ980" s="213"/>
      <c r="CA980" s="214"/>
      <c r="CB980" s="212"/>
      <c r="CC980" s="213"/>
      <c r="CD980" s="213"/>
      <c r="CE980" s="213"/>
      <c r="CF980" s="213"/>
      <c r="CG980" s="213"/>
      <c r="CH980" s="213"/>
      <c r="CI980" s="213"/>
      <c r="CJ980" s="214"/>
      <c r="CK980" s="212"/>
      <c r="CL980" s="213"/>
      <c r="CM980" s="213"/>
      <c r="CN980" s="214"/>
    </row>
    <row r="981" spans="3:93" ht="14.25" customHeight="1" x14ac:dyDescent="0.35">
      <c r="C981" s="8"/>
      <c r="D981" s="215"/>
      <c r="E981" s="215"/>
      <c r="F981" s="215"/>
      <c r="G981" s="215"/>
      <c r="H981" s="215"/>
      <c r="I981" s="215"/>
      <c r="J981" s="215"/>
      <c r="K981" s="215"/>
      <c r="L981" s="215"/>
      <c r="M981" s="215"/>
      <c r="N981" s="215"/>
      <c r="O981" s="215"/>
      <c r="P981" s="215"/>
      <c r="Q981" s="215"/>
      <c r="R981" s="215"/>
      <c r="S981" s="215"/>
      <c r="T981" s="215"/>
      <c r="U981" s="215"/>
      <c r="V981" s="215"/>
      <c r="W981" s="215"/>
      <c r="X981" s="215"/>
      <c r="Y981" s="215"/>
      <c r="Z981" s="215"/>
      <c r="AA981" s="215"/>
      <c r="AB981" s="215"/>
      <c r="AC981" s="215"/>
      <c r="AD981" s="215"/>
      <c r="AE981" s="215"/>
      <c r="AF981" s="215"/>
      <c r="AG981" s="215"/>
      <c r="AH981" s="215"/>
      <c r="AI981" s="215"/>
      <c r="AJ981" s="215"/>
      <c r="AK981" s="215"/>
      <c r="AL981" s="215"/>
      <c r="AM981" s="215"/>
      <c r="AN981" s="215"/>
      <c r="AO981" s="215"/>
      <c r="AP981" s="215"/>
      <c r="AQ981" s="215"/>
      <c r="AR981" s="215"/>
      <c r="AS981" s="215"/>
      <c r="AT981" s="215"/>
      <c r="AU981" s="6"/>
      <c r="AV981" s="212"/>
      <c r="AW981" s="213"/>
      <c r="AX981" s="213"/>
      <c r="AY981" s="213"/>
      <c r="AZ981" s="213"/>
      <c r="BA981" s="213"/>
      <c r="BB981" s="213"/>
      <c r="BC981" s="213"/>
      <c r="BD981" s="213"/>
      <c r="BE981" s="213"/>
      <c r="BF981" s="213"/>
      <c r="BG981" s="213"/>
      <c r="BH981" s="213"/>
      <c r="BI981" s="213"/>
      <c r="BJ981" s="214"/>
      <c r="BK981" s="212"/>
      <c r="BL981" s="213"/>
      <c r="BM981" s="213"/>
      <c r="BN981" s="213"/>
      <c r="BO981" s="213"/>
      <c r="BP981" s="213"/>
      <c r="BQ981" s="214"/>
      <c r="BR981" s="212"/>
      <c r="BS981" s="213"/>
      <c r="BT981" s="213"/>
      <c r="BU981" s="213"/>
      <c r="BV981" s="213"/>
      <c r="BW981" s="213"/>
      <c r="BX981" s="214"/>
      <c r="BY981" s="212"/>
      <c r="BZ981" s="213"/>
      <c r="CA981" s="214"/>
      <c r="CB981" s="212"/>
      <c r="CC981" s="213"/>
      <c r="CD981" s="213"/>
      <c r="CE981" s="213"/>
      <c r="CF981" s="213"/>
      <c r="CG981" s="213"/>
      <c r="CH981" s="213"/>
      <c r="CI981" s="213"/>
      <c r="CJ981" s="214"/>
      <c r="CK981" s="212"/>
      <c r="CL981" s="213"/>
      <c r="CM981" s="213"/>
      <c r="CN981" s="214"/>
    </row>
    <row r="982" spans="3:93" ht="14.25" customHeight="1" x14ac:dyDescent="0.35">
      <c r="C982" s="8"/>
      <c r="D982" s="230" t="s">
        <v>765</v>
      </c>
      <c r="E982" s="230"/>
      <c r="F982" s="230"/>
      <c r="G982" s="230"/>
      <c r="H982" s="230"/>
      <c r="I982" s="230"/>
      <c r="J982" s="230"/>
      <c r="K982" s="230"/>
      <c r="L982" s="230"/>
      <c r="M982" s="230"/>
      <c r="N982" s="230"/>
      <c r="O982" s="230"/>
      <c r="P982" s="230"/>
      <c r="Q982" s="230"/>
      <c r="R982" s="230"/>
      <c r="S982" s="230"/>
      <c r="T982" s="230"/>
      <c r="U982" s="230"/>
      <c r="V982" s="230"/>
      <c r="W982" s="230"/>
      <c r="X982" s="230"/>
      <c r="Y982" s="230"/>
      <c r="Z982" s="230"/>
      <c r="AA982" s="230"/>
      <c r="AB982" s="230"/>
      <c r="AC982" s="230"/>
      <c r="AD982" s="230"/>
      <c r="AE982" s="230"/>
      <c r="AF982" s="230"/>
      <c r="AG982" s="230"/>
      <c r="AH982" s="230"/>
      <c r="AI982" s="230"/>
      <c r="AJ982" s="230"/>
      <c r="AK982" s="231"/>
      <c r="AL982" s="231"/>
      <c r="AM982" s="231"/>
      <c r="AN982" s="231"/>
      <c r="AO982" s="231"/>
      <c r="AP982" s="231"/>
      <c r="AQ982" s="231"/>
      <c r="AR982" s="231"/>
      <c r="AS982" s="231"/>
      <c r="AT982" s="231"/>
      <c r="AU982" s="6"/>
      <c r="AV982" s="230" t="s">
        <v>765</v>
      </c>
      <c r="AW982" s="230"/>
      <c r="AX982" s="230"/>
      <c r="AY982" s="230"/>
      <c r="AZ982" s="230"/>
      <c r="BA982" s="230"/>
      <c r="BB982" s="230"/>
      <c r="BC982" s="230"/>
      <c r="BD982" s="230"/>
      <c r="BE982" s="230"/>
      <c r="BF982" s="230"/>
      <c r="BG982" s="230"/>
      <c r="BH982" s="230"/>
      <c r="BI982" s="230"/>
      <c r="BJ982" s="230"/>
      <c r="BK982" s="230"/>
      <c r="BL982" s="230"/>
      <c r="BM982" s="230"/>
      <c r="BN982" s="230"/>
      <c r="BO982" s="230"/>
      <c r="BP982" s="230"/>
      <c r="BQ982" s="230"/>
      <c r="BR982" s="230"/>
      <c r="BS982" s="230"/>
      <c r="BT982" s="230"/>
      <c r="BU982" s="230"/>
      <c r="BV982" s="230"/>
      <c r="BW982" s="230"/>
      <c r="BX982" s="230"/>
      <c r="BY982" s="230"/>
      <c r="BZ982" s="230"/>
      <c r="CA982" s="230"/>
      <c r="CB982" s="230"/>
      <c r="CC982" s="230"/>
      <c r="CD982" s="230"/>
      <c r="CE982" s="230"/>
      <c r="CF982" s="231"/>
      <c r="CG982" s="231"/>
      <c r="CH982" s="231"/>
      <c r="CI982" s="231"/>
      <c r="CJ982" s="231"/>
      <c r="CK982" s="231"/>
      <c r="CL982" s="231"/>
      <c r="CM982" s="73"/>
      <c r="CN982" s="73"/>
    </row>
    <row r="983" spans="3:93" ht="14.25" customHeight="1" x14ac:dyDescent="0.35">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90"/>
      <c r="AG983" s="90"/>
      <c r="AH983" s="90"/>
      <c r="AI983" s="90"/>
      <c r="AJ983" s="90"/>
      <c r="AK983" s="90"/>
      <c r="AL983" s="90"/>
      <c r="AM983" s="90"/>
      <c r="AN983" s="8"/>
      <c r="AO983" s="8"/>
      <c r="AP983" s="8"/>
      <c r="AQ983" s="8"/>
      <c r="AR983" s="8"/>
      <c r="AS983" s="8"/>
      <c r="AT983" s="8"/>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c r="BU983" s="6"/>
      <c r="BV983" s="6"/>
      <c r="BW983" s="6"/>
      <c r="BX983" s="6"/>
      <c r="BY983" s="6"/>
      <c r="BZ983" s="6"/>
      <c r="CA983" s="6"/>
      <c r="CB983" s="6"/>
      <c r="CC983" s="6"/>
      <c r="CD983" s="6"/>
      <c r="CE983" s="6"/>
      <c r="CF983" s="6"/>
      <c r="CG983" s="6"/>
      <c r="CH983" s="6"/>
      <c r="CI983" s="6"/>
      <c r="CJ983" s="6"/>
      <c r="CK983" s="6"/>
      <c r="CL983" s="6"/>
      <c r="CM983" s="6"/>
      <c r="CN983" s="6"/>
    </row>
    <row r="984" spans="3:93" ht="14.25" customHeight="1" x14ac:dyDescent="0.35">
      <c r="D984" s="223" t="s">
        <v>518</v>
      </c>
      <c r="E984" s="223"/>
      <c r="F984" s="223"/>
      <c r="G984" s="223"/>
      <c r="H984" s="223"/>
      <c r="I984" s="223"/>
      <c r="J984" s="223"/>
      <c r="K984" s="223"/>
      <c r="L984" s="223"/>
      <c r="M984" s="223"/>
      <c r="N984" s="223"/>
      <c r="O984" s="223"/>
      <c r="P984" s="223"/>
      <c r="Q984" s="223"/>
      <c r="R984" s="223"/>
      <c r="S984" s="223"/>
      <c r="T984" s="223"/>
      <c r="U984" s="223"/>
      <c r="V984" s="223"/>
      <c r="W984" s="223"/>
      <c r="X984" s="223"/>
      <c r="Y984" s="223"/>
      <c r="Z984" s="223"/>
      <c r="AA984" s="223"/>
      <c r="AB984" s="223"/>
      <c r="AC984" s="223"/>
      <c r="AD984" s="223"/>
      <c r="AE984" s="223"/>
      <c r="AF984" s="223"/>
      <c r="AG984" s="223"/>
      <c r="AH984" s="223"/>
      <c r="AI984" s="223"/>
      <c r="AJ984" s="223"/>
      <c r="AK984" s="223"/>
      <c r="AL984" s="223"/>
      <c r="AM984" s="223"/>
      <c r="AN984" s="223"/>
      <c r="AO984" s="223"/>
      <c r="AP984" s="223"/>
      <c r="AQ984" s="223"/>
      <c r="AR984" s="223"/>
      <c r="AS984" s="223"/>
      <c r="AT984" s="223"/>
      <c r="AU984" s="6"/>
      <c r="AV984" s="223" t="s">
        <v>522</v>
      </c>
      <c r="AW984" s="223"/>
      <c r="AX984" s="223"/>
      <c r="AY984" s="223"/>
      <c r="AZ984" s="223"/>
      <c r="BA984" s="223"/>
      <c r="BB984" s="223"/>
      <c r="BC984" s="223"/>
      <c r="BD984" s="223"/>
      <c r="BE984" s="223"/>
      <c r="BF984" s="223"/>
      <c r="BG984" s="223"/>
      <c r="BH984" s="223"/>
      <c r="BI984" s="223"/>
      <c r="BJ984" s="223"/>
      <c r="BK984" s="223"/>
      <c r="BL984" s="223"/>
      <c r="BM984" s="223"/>
      <c r="BN984" s="223"/>
      <c r="BO984" s="223"/>
      <c r="BP984" s="223"/>
      <c r="BQ984" s="223"/>
      <c r="BR984" s="223"/>
      <c r="BS984" s="223"/>
      <c r="BT984" s="223"/>
      <c r="BU984" s="223"/>
      <c r="BV984" s="223"/>
      <c r="BW984" s="223"/>
      <c r="BX984" s="223"/>
      <c r="BY984" s="223"/>
      <c r="BZ984" s="223"/>
      <c r="CA984" s="223"/>
      <c r="CB984" s="223"/>
      <c r="CC984" s="223"/>
      <c r="CD984" s="223"/>
      <c r="CE984" s="223"/>
      <c r="CF984" s="223"/>
      <c r="CG984" s="223"/>
      <c r="CH984" s="223"/>
      <c r="CI984" s="223"/>
      <c r="CJ984" s="223"/>
      <c r="CK984" s="223"/>
      <c r="CL984" s="223"/>
      <c r="CM984" s="223"/>
      <c r="CN984" s="223"/>
    </row>
    <row r="985" spans="3:93" ht="14.25" customHeight="1" x14ac:dyDescent="0.35">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c r="AA985" s="297"/>
      <c r="AB985" s="297"/>
      <c r="AC985" s="297"/>
      <c r="AD985" s="297"/>
      <c r="AE985" s="297"/>
      <c r="AF985" s="297"/>
      <c r="AG985" s="297"/>
      <c r="AH985" s="297"/>
      <c r="AI985" s="297"/>
      <c r="AJ985" s="297"/>
      <c r="AK985" s="297"/>
      <c r="AL985" s="297"/>
      <c r="AM985" s="297"/>
      <c r="AN985" s="297"/>
      <c r="AO985" s="297"/>
      <c r="AP985" s="297"/>
      <c r="AQ985" s="297"/>
      <c r="AR985" s="297"/>
      <c r="AS985" s="297"/>
      <c r="AT985" s="297"/>
      <c r="AU985" s="6"/>
      <c r="AV985" s="297"/>
      <c r="AW985" s="297"/>
      <c r="AX985" s="297"/>
      <c r="AY985" s="297"/>
      <c r="AZ985" s="297"/>
      <c r="BA985" s="297"/>
      <c r="BB985" s="297"/>
      <c r="BC985" s="297"/>
      <c r="BD985" s="297"/>
      <c r="BE985" s="297"/>
      <c r="BF985" s="297"/>
      <c r="BG985" s="297"/>
      <c r="BH985" s="297"/>
      <c r="BI985" s="297"/>
      <c r="BJ985" s="297"/>
      <c r="BK985" s="297"/>
      <c r="BL985" s="297"/>
      <c r="BM985" s="297"/>
      <c r="BN985" s="297"/>
      <c r="BO985" s="297"/>
      <c r="BP985" s="297"/>
      <c r="BQ985" s="297"/>
      <c r="BR985" s="297"/>
      <c r="BS985" s="297"/>
      <c r="BT985" s="297"/>
      <c r="BU985" s="297"/>
      <c r="BV985" s="297"/>
      <c r="BW985" s="297"/>
      <c r="BX985" s="297"/>
      <c r="BY985" s="297"/>
      <c r="BZ985" s="297"/>
      <c r="CA985" s="297"/>
      <c r="CB985" s="297"/>
      <c r="CC985" s="297"/>
      <c r="CD985" s="297"/>
      <c r="CE985" s="297"/>
      <c r="CF985" s="297"/>
      <c r="CG985" s="297"/>
      <c r="CH985" s="297"/>
      <c r="CI985" s="297"/>
      <c r="CJ985" s="297"/>
      <c r="CK985" s="297"/>
      <c r="CL985" s="297"/>
      <c r="CM985" s="297"/>
      <c r="CN985" s="297"/>
    </row>
    <row r="986" spans="3:93" ht="14.25" customHeight="1" x14ac:dyDescent="0.35">
      <c r="D986" s="229" t="s">
        <v>519</v>
      </c>
      <c r="E986" s="229"/>
      <c r="F986" s="229"/>
      <c r="G986" s="229"/>
      <c r="H986" s="229"/>
      <c r="I986" s="229"/>
      <c r="J986" s="229"/>
      <c r="K986" s="229"/>
      <c r="L986" s="229"/>
      <c r="M986" s="229"/>
      <c r="N986" s="229"/>
      <c r="O986" s="229"/>
      <c r="P986" s="229"/>
      <c r="Q986" s="229"/>
      <c r="R986" s="229"/>
      <c r="S986" s="229"/>
      <c r="T986" s="229"/>
      <c r="U986" s="229"/>
      <c r="V986" s="229"/>
      <c r="W986" s="229"/>
      <c r="X986" s="229"/>
      <c r="Y986" s="229" t="s">
        <v>541</v>
      </c>
      <c r="Z986" s="229"/>
      <c r="AA986" s="229"/>
      <c r="AB986" s="229"/>
      <c r="AC986" s="229"/>
      <c r="AD986" s="229"/>
      <c r="AE986" s="229"/>
      <c r="AF986" s="229"/>
      <c r="AG986" s="229"/>
      <c r="AH986" s="229"/>
      <c r="AI986" s="229"/>
      <c r="AJ986" s="229"/>
      <c r="AK986" s="229"/>
      <c r="AL986" s="229"/>
      <c r="AM986" s="229"/>
      <c r="AN986" s="229"/>
      <c r="AO986" s="229"/>
      <c r="AP986" s="229"/>
      <c r="AQ986" s="229"/>
      <c r="AR986" s="229"/>
      <c r="AS986" s="229"/>
      <c r="AT986" s="229"/>
      <c r="AU986" s="6"/>
      <c r="AV986" s="246" t="s">
        <v>521</v>
      </c>
      <c r="AW986" s="247"/>
      <c r="AX986" s="247"/>
      <c r="AY986" s="247"/>
      <c r="AZ986" s="247"/>
      <c r="BA986" s="247"/>
      <c r="BB986" s="247"/>
      <c r="BC986" s="247"/>
      <c r="BD986" s="247"/>
      <c r="BE986" s="247"/>
      <c r="BF986" s="247"/>
      <c r="BG986" s="247"/>
      <c r="BH986" s="247"/>
      <c r="BI986" s="247"/>
      <c r="BJ986" s="247"/>
      <c r="BK986" s="247"/>
      <c r="BL986" s="247"/>
      <c r="BM986" s="247"/>
      <c r="BN986" s="247"/>
      <c r="BO986" s="247"/>
      <c r="BP986" s="248"/>
      <c r="BQ986" s="229" t="s">
        <v>122</v>
      </c>
      <c r="BR986" s="229"/>
      <c r="BS986" s="229"/>
      <c r="BT986" s="229"/>
      <c r="BU986" s="229"/>
      <c r="BV986" s="229"/>
      <c r="BW986" s="229"/>
      <c r="BX986" s="229"/>
      <c r="BY986" s="229" t="s">
        <v>510</v>
      </c>
      <c r="BZ986" s="229"/>
      <c r="CA986" s="229"/>
      <c r="CB986" s="229"/>
      <c r="CC986" s="229"/>
      <c r="CD986" s="229"/>
      <c r="CE986" s="229"/>
      <c r="CF986" s="229"/>
      <c r="CG986" s="229"/>
      <c r="CH986" s="229"/>
      <c r="CI986" s="229"/>
      <c r="CJ986" s="229"/>
      <c r="CK986" s="229"/>
      <c r="CL986" s="229"/>
      <c r="CM986" s="229"/>
      <c r="CN986" s="229"/>
    </row>
    <row r="987" spans="3:93" ht="14.25" customHeight="1" x14ac:dyDescent="0.35">
      <c r="D987" s="229"/>
      <c r="E987" s="229"/>
      <c r="F987" s="229"/>
      <c r="G987" s="229"/>
      <c r="H987" s="229"/>
      <c r="I987" s="229"/>
      <c r="J987" s="229"/>
      <c r="K987" s="229"/>
      <c r="L987" s="229"/>
      <c r="M987" s="229"/>
      <c r="N987" s="229"/>
      <c r="O987" s="229"/>
      <c r="P987" s="229"/>
      <c r="Q987" s="229"/>
      <c r="R987" s="229"/>
      <c r="S987" s="229"/>
      <c r="T987" s="229"/>
      <c r="U987" s="229"/>
      <c r="V987" s="229"/>
      <c r="W987" s="229"/>
      <c r="X987" s="229"/>
      <c r="Y987" s="229" t="s">
        <v>542</v>
      </c>
      <c r="Z987" s="229"/>
      <c r="AA987" s="229"/>
      <c r="AB987" s="229"/>
      <c r="AC987" s="229"/>
      <c r="AD987" s="229"/>
      <c r="AE987" s="229"/>
      <c r="AF987" s="229"/>
      <c r="AG987" s="229"/>
      <c r="AH987" s="229"/>
      <c r="AI987" s="229"/>
      <c r="AJ987" s="229" t="s">
        <v>520</v>
      </c>
      <c r="AK987" s="229"/>
      <c r="AL987" s="229"/>
      <c r="AM987" s="229"/>
      <c r="AN987" s="229"/>
      <c r="AO987" s="229"/>
      <c r="AP987" s="229"/>
      <c r="AQ987" s="229"/>
      <c r="AR987" s="229"/>
      <c r="AS987" s="229"/>
      <c r="AT987" s="229"/>
      <c r="AU987" s="6"/>
      <c r="AV987" s="249"/>
      <c r="AW987" s="250"/>
      <c r="AX987" s="250"/>
      <c r="AY987" s="250"/>
      <c r="AZ987" s="250"/>
      <c r="BA987" s="250"/>
      <c r="BB987" s="250"/>
      <c r="BC987" s="250"/>
      <c r="BD987" s="250"/>
      <c r="BE987" s="250"/>
      <c r="BF987" s="250"/>
      <c r="BG987" s="250"/>
      <c r="BH987" s="250"/>
      <c r="BI987" s="250"/>
      <c r="BJ987" s="250"/>
      <c r="BK987" s="250"/>
      <c r="BL987" s="250"/>
      <c r="BM987" s="250"/>
      <c r="BN987" s="250"/>
      <c r="BO987" s="250"/>
      <c r="BP987" s="251"/>
      <c r="BQ987" s="229"/>
      <c r="BR987" s="229"/>
      <c r="BS987" s="229"/>
      <c r="BT987" s="229"/>
      <c r="BU987" s="229"/>
      <c r="BV987" s="229"/>
      <c r="BW987" s="229"/>
      <c r="BX987" s="229"/>
      <c r="BY987" s="229"/>
      <c r="BZ987" s="229"/>
      <c r="CA987" s="229"/>
      <c r="CB987" s="229"/>
      <c r="CC987" s="229"/>
      <c r="CD987" s="229"/>
      <c r="CE987" s="229"/>
      <c r="CF987" s="229"/>
      <c r="CG987" s="229"/>
      <c r="CH987" s="229"/>
      <c r="CI987" s="229"/>
      <c r="CJ987" s="229"/>
      <c r="CK987" s="229"/>
      <c r="CL987" s="229"/>
      <c r="CM987" s="229"/>
      <c r="CN987" s="229"/>
    </row>
    <row r="988" spans="3:93" ht="14.25" customHeight="1" x14ac:dyDescent="0.35">
      <c r="D988" s="215">
        <v>1296</v>
      </c>
      <c r="E988" s="215"/>
      <c r="F988" s="215"/>
      <c r="G988" s="215"/>
      <c r="H988" s="215"/>
      <c r="I988" s="215"/>
      <c r="J988" s="215"/>
      <c r="K988" s="215"/>
      <c r="L988" s="215"/>
      <c r="M988" s="215"/>
      <c r="N988" s="215"/>
      <c r="O988" s="215"/>
      <c r="P988" s="215"/>
      <c r="Q988" s="215"/>
      <c r="R988" s="215"/>
      <c r="S988" s="215"/>
      <c r="T988" s="215"/>
      <c r="U988" s="215"/>
      <c r="V988" s="215"/>
      <c r="W988" s="215"/>
      <c r="X988" s="215"/>
      <c r="Y988" s="215" t="s">
        <v>1087</v>
      </c>
      <c r="Z988" s="215"/>
      <c r="AA988" s="215"/>
      <c r="AB988" s="215"/>
      <c r="AC988" s="215"/>
      <c r="AD988" s="215"/>
      <c r="AE988" s="215"/>
      <c r="AF988" s="215"/>
      <c r="AG988" s="215"/>
      <c r="AH988" s="215"/>
      <c r="AI988" s="215"/>
      <c r="AJ988" s="215"/>
      <c r="AK988" s="215"/>
      <c r="AL988" s="215"/>
      <c r="AM988" s="215"/>
      <c r="AN988" s="215"/>
      <c r="AO988" s="215"/>
      <c r="AP988" s="215"/>
      <c r="AQ988" s="215"/>
      <c r="AR988" s="215"/>
      <c r="AS988" s="215"/>
      <c r="AT988" s="215"/>
      <c r="AU988" s="6"/>
      <c r="AV988" s="212" t="s">
        <v>1088</v>
      </c>
      <c r="AW988" s="213"/>
      <c r="AX988" s="213"/>
      <c r="AY988" s="213"/>
      <c r="AZ988" s="213"/>
      <c r="BA988" s="213"/>
      <c r="BB988" s="213"/>
      <c r="BC988" s="213"/>
      <c r="BD988" s="213"/>
      <c r="BE988" s="213"/>
      <c r="BF988" s="213"/>
      <c r="BG988" s="213"/>
      <c r="BH988" s="213"/>
      <c r="BI988" s="213"/>
      <c r="BJ988" s="213"/>
      <c r="BK988" s="213"/>
      <c r="BL988" s="213"/>
      <c r="BM988" s="213"/>
      <c r="BN988" s="213"/>
      <c r="BO988" s="213"/>
      <c r="BP988" s="214"/>
      <c r="BQ988" s="253">
        <v>790</v>
      </c>
      <c r="BR988" s="253"/>
      <c r="BS988" s="253"/>
      <c r="BT988" s="253"/>
      <c r="BU988" s="253"/>
      <c r="BV988" s="253"/>
      <c r="BW988" s="253"/>
      <c r="BX988" s="253"/>
      <c r="BY988" s="253" t="s">
        <v>1089</v>
      </c>
      <c r="BZ988" s="253"/>
      <c r="CA988" s="253"/>
      <c r="CB988" s="253"/>
      <c r="CC988" s="253"/>
      <c r="CD988" s="253"/>
      <c r="CE988" s="253"/>
      <c r="CF988" s="253"/>
      <c r="CG988" s="253"/>
      <c r="CH988" s="253"/>
      <c r="CI988" s="253"/>
      <c r="CJ988" s="253"/>
      <c r="CK988" s="253"/>
      <c r="CL988" s="253"/>
      <c r="CM988" s="253"/>
      <c r="CN988" s="253"/>
    </row>
    <row r="989" spans="3:93" ht="14.25" customHeight="1" x14ac:dyDescent="0.35">
      <c r="D989" s="215">
        <v>5800</v>
      </c>
      <c r="E989" s="215"/>
      <c r="F989" s="215"/>
      <c r="G989" s="215"/>
      <c r="H989" s="215"/>
      <c r="I989" s="215"/>
      <c r="J989" s="215"/>
      <c r="K989" s="215"/>
      <c r="L989" s="215"/>
      <c r="M989" s="215"/>
      <c r="N989" s="215"/>
      <c r="O989" s="215"/>
      <c r="P989" s="215"/>
      <c r="Q989" s="215"/>
      <c r="R989" s="215"/>
      <c r="S989" s="215"/>
      <c r="T989" s="215"/>
      <c r="U989" s="215"/>
      <c r="V989" s="215"/>
      <c r="W989" s="215"/>
      <c r="X989" s="215"/>
      <c r="Y989" s="215"/>
      <c r="Z989" s="215"/>
      <c r="AA989" s="215"/>
      <c r="AB989" s="215"/>
      <c r="AC989" s="215"/>
      <c r="AD989" s="215"/>
      <c r="AE989" s="215"/>
      <c r="AF989" s="215"/>
      <c r="AG989" s="215"/>
      <c r="AH989" s="215"/>
      <c r="AI989" s="215"/>
      <c r="AJ989" s="215" t="s">
        <v>1087</v>
      </c>
      <c r="AK989" s="215"/>
      <c r="AL989" s="215"/>
      <c r="AM989" s="215"/>
      <c r="AN989" s="215"/>
      <c r="AO989" s="215"/>
      <c r="AP989" s="215"/>
      <c r="AQ989" s="215"/>
      <c r="AR989" s="215"/>
      <c r="AS989" s="215"/>
      <c r="AT989" s="215"/>
      <c r="AV989" s="212" t="s">
        <v>1090</v>
      </c>
      <c r="AW989" s="213"/>
      <c r="AX989" s="213"/>
      <c r="AY989" s="213"/>
      <c r="AZ989" s="213"/>
      <c r="BA989" s="213"/>
      <c r="BB989" s="213"/>
      <c r="BC989" s="213"/>
      <c r="BD989" s="213"/>
      <c r="BE989" s="213"/>
      <c r="BF989" s="213"/>
      <c r="BG989" s="213"/>
      <c r="BH989" s="213"/>
      <c r="BI989" s="213"/>
      <c r="BJ989" s="213"/>
      <c r="BK989" s="213"/>
      <c r="BL989" s="213"/>
      <c r="BM989" s="213"/>
      <c r="BN989" s="213"/>
      <c r="BO989" s="213"/>
      <c r="BP989" s="214"/>
      <c r="BQ989" s="253">
        <v>159</v>
      </c>
      <c r="BR989" s="253"/>
      <c r="BS989" s="253"/>
      <c r="BT989" s="253"/>
      <c r="BU989" s="253"/>
      <c r="BV989" s="253"/>
      <c r="BW989" s="253"/>
      <c r="BX989" s="253"/>
      <c r="BY989" s="253" t="s">
        <v>1089</v>
      </c>
      <c r="BZ989" s="253"/>
      <c r="CA989" s="253"/>
      <c r="CB989" s="253"/>
      <c r="CC989" s="253"/>
      <c r="CD989" s="253"/>
      <c r="CE989" s="253"/>
      <c r="CF989" s="253"/>
      <c r="CG989" s="253"/>
      <c r="CH989" s="253"/>
      <c r="CI989" s="253"/>
      <c r="CJ989" s="253"/>
      <c r="CK989" s="253"/>
      <c r="CL989" s="253"/>
      <c r="CM989" s="253"/>
      <c r="CN989" s="253"/>
    </row>
    <row r="990" spans="3:93" ht="14.25" customHeight="1" x14ac:dyDescent="0.35">
      <c r="D990" s="215"/>
      <c r="E990" s="215"/>
      <c r="F990" s="215"/>
      <c r="G990" s="215"/>
      <c r="H990" s="215"/>
      <c r="I990" s="215"/>
      <c r="J990" s="215"/>
      <c r="K990" s="215"/>
      <c r="L990" s="215"/>
      <c r="M990" s="215"/>
      <c r="N990" s="215"/>
      <c r="O990" s="215"/>
      <c r="P990" s="215"/>
      <c r="Q990" s="215"/>
      <c r="R990" s="215"/>
      <c r="S990" s="215"/>
      <c r="T990" s="215"/>
      <c r="U990" s="215"/>
      <c r="V990" s="215"/>
      <c r="W990" s="215"/>
      <c r="X990" s="215"/>
      <c r="Y990" s="215"/>
      <c r="Z990" s="215"/>
      <c r="AA990" s="215"/>
      <c r="AB990" s="215"/>
      <c r="AC990" s="215"/>
      <c r="AD990" s="215"/>
      <c r="AE990" s="215"/>
      <c r="AF990" s="215"/>
      <c r="AG990" s="215"/>
      <c r="AH990" s="215"/>
      <c r="AI990" s="215"/>
      <c r="AJ990" s="215"/>
      <c r="AK990" s="215"/>
      <c r="AL990" s="215"/>
      <c r="AM990" s="215"/>
      <c r="AN990" s="215"/>
      <c r="AO990" s="215"/>
      <c r="AP990" s="215"/>
      <c r="AQ990" s="215"/>
      <c r="AR990" s="215"/>
      <c r="AS990" s="215"/>
      <c r="AT990" s="215"/>
      <c r="AV990" s="212" t="s">
        <v>1091</v>
      </c>
      <c r="AW990" s="213"/>
      <c r="AX990" s="213"/>
      <c r="AY990" s="213"/>
      <c r="AZ990" s="213"/>
      <c r="BA990" s="213"/>
      <c r="BB990" s="213"/>
      <c r="BC990" s="213"/>
      <c r="BD990" s="213"/>
      <c r="BE990" s="213"/>
      <c r="BF990" s="213"/>
      <c r="BG990" s="213"/>
      <c r="BH990" s="213"/>
      <c r="BI990" s="213"/>
      <c r="BJ990" s="213"/>
      <c r="BK990" s="213"/>
      <c r="BL990" s="213"/>
      <c r="BM990" s="213"/>
      <c r="BN990" s="213"/>
      <c r="BO990" s="213"/>
      <c r="BP990" s="214"/>
      <c r="BQ990" s="253">
        <v>5</v>
      </c>
      <c r="BR990" s="253"/>
      <c r="BS990" s="253"/>
      <c r="BT990" s="253"/>
      <c r="BU990" s="253"/>
      <c r="BV990" s="253"/>
      <c r="BW990" s="253"/>
      <c r="BX990" s="253"/>
      <c r="BY990" s="253" t="s">
        <v>1089</v>
      </c>
      <c r="BZ990" s="253"/>
      <c r="CA990" s="253"/>
      <c r="CB990" s="253"/>
      <c r="CC990" s="253"/>
      <c r="CD990" s="253"/>
      <c r="CE990" s="253"/>
      <c r="CF990" s="253"/>
      <c r="CG990" s="253"/>
      <c r="CH990" s="253"/>
      <c r="CI990" s="253"/>
      <c r="CJ990" s="253"/>
      <c r="CK990" s="253"/>
      <c r="CL990" s="253"/>
      <c r="CM990" s="253"/>
      <c r="CN990" s="253"/>
    </row>
    <row r="991" spans="3:93" ht="14.25" customHeight="1" x14ac:dyDescent="0.35">
      <c r="D991" s="212"/>
      <c r="E991" s="213"/>
      <c r="F991" s="213"/>
      <c r="G991" s="213"/>
      <c r="H991" s="213"/>
      <c r="I991" s="213"/>
      <c r="J991" s="213"/>
      <c r="K991" s="213"/>
      <c r="L991" s="213"/>
      <c r="M991" s="213"/>
      <c r="N991" s="213"/>
      <c r="O991" s="213"/>
      <c r="P991" s="213"/>
      <c r="Q991" s="213"/>
      <c r="R991" s="213"/>
      <c r="S991" s="213"/>
      <c r="T991" s="213"/>
      <c r="U991" s="213"/>
      <c r="V991" s="213"/>
      <c r="W991" s="213"/>
      <c r="X991" s="214"/>
      <c r="Y991" s="212"/>
      <c r="Z991" s="213"/>
      <c r="AA991" s="213"/>
      <c r="AB991" s="213"/>
      <c r="AC991" s="213"/>
      <c r="AD991" s="213"/>
      <c r="AE991" s="213"/>
      <c r="AF991" s="213"/>
      <c r="AG991" s="213"/>
      <c r="AH991" s="213"/>
      <c r="AI991" s="214"/>
      <c r="AJ991" s="212"/>
      <c r="AK991" s="213"/>
      <c r="AL991" s="213"/>
      <c r="AM991" s="213"/>
      <c r="AN991" s="213"/>
      <c r="AO991" s="213"/>
      <c r="AP991" s="213"/>
      <c r="AQ991" s="213"/>
      <c r="AR991" s="213"/>
      <c r="AS991" s="213"/>
      <c r="AT991" s="214"/>
      <c r="AV991" s="212" t="s">
        <v>1092</v>
      </c>
      <c r="AW991" s="213"/>
      <c r="AX991" s="213"/>
      <c r="AY991" s="213"/>
      <c r="AZ991" s="213"/>
      <c r="BA991" s="213"/>
      <c r="BB991" s="213"/>
      <c r="BC991" s="213"/>
      <c r="BD991" s="213"/>
      <c r="BE991" s="213"/>
      <c r="BF991" s="213"/>
      <c r="BG991" s="213"/>
      <c r="BH991" s="213"/>
      <c r="BI991" s="213"/>
      <c r="BJ991" s="213"/>
      <c r="BK991" s="213"/>
      <c r="BL991" s="213"/>
      <c r="BM991" s="213"/>
      <c r="BN991" s="213"/>
      <c r="BO991" s="213"/>
      <c r="BP991" s="214"/>
      <c r="BQ991" s="316">
        <v>12</v>
      </c>
      <c r="BR991" s="317"/>
      <c r="BS991" s="317"/>
      <c r="BT991" s="317"/>
      <c r="BU991" s="317"/>
      <c r="BV991" s="317"/>
      <c r="BW991" s="317"/>
      <c r="BX991" s="318"/>
      <c r="BY991" s="316" t="s">
        <v>1089</v>
      </c>
      <c r="BZ991" s="317"/>
      <c r="CA991" s="317"/>
      <c r="CB991" s="317"/>
      <c r="CC991" s="317"/>
      <c r="CD991" s="317"/>
      <c r="CE991" s="317"/>
      <c r="CF991" s="317"/>
      <c r="CG991" s="317"/>
      <c r="CH991" s="317"/>
      <c r="CI991" s="317"/>
      <c r="CJ991" s="317"/>
      <c r="CK991" s="317"/>
      <c r="CL991" s="317"/>
      <c r="CM991" s="317"/>
      <c r="CN991" s="318"/>
    </row>
    <row r="992" spans="3:93" ht="14.25" customHeight="1" x14ac:dyDescent="0.35">
      <c r="D992" s="212"/>
      <c r="E992" s="213"/>
      <c r="F992" s="213"/>
      <c r="G992" s="213"/>
      <c r="H992" s="213"/>
      <c r="I992" s="213"/>
      <c r="J992" s="213"/>
      <c r="K992" s="213"/>
      <c r="L992" s="213"/>
      <c r="M992" s="213"/>
      <c r="N992" s="213"/>
      <c r="O992" s="213"/>
      <c r="P992" s="213"/>
      <c r="Q992" s="213"/>
      <c r="R992" s="213"/>
      <c r="S992" s="213"/>
      <c r="T992" s="213"/>
      <c r="U992" s="213"/>
      <c r="V992" s="213"/>
      <c r="W992" s="213"/>
      <c r="X992" s="214"/>
      <c r="Y992" s="212"/>
      <c r="Z992" s="213"/>
      <c r="AA992" s="213"/>
      <c r="AB992" s="213"/>
      <c r="AC992" s="213"/>
      <c r="AD992" s="213"/>
      <c r="AE992" s="213"/>
      <c r="AF992" s="213"/>
      <c r="AG992" s="213"/>
      <c r="AH992" s="213"/>
      <c r="AI992" s="214"/>
      <c r="AJ992" s="212"/>
      <c r="AK992" s="213"/>
      <c r="AL992" s="213"/>
      <c r="AM992" s="213"/>
      <c r="AN992" s="213"/>
      <c r="AO992" s="213"/>
      <c r="AP992" s="213"/>
      <c r="AQ992" s="213"/>
      <c r="AR992" s="213"/>
      <c r="AS992" s="213"/>
      <c r="AT992" s="214"/>
      <c r="AV992" s="212" t="s">
        <v>1093</v>
      </c>
      <c r="AW992" s="213"/>
      <c r="AX992" s="213"/>
      <c r="AY992" s="213"/>
      <c r="AZ992" s="213"/>
      <c r="BA992" s="213"/>
      <c r="BB992" s="213"/>
      <c r="BC992" s="213"/>
      <c r="BD992" s="213"/>
      <c r="BE992" s="213"/>
      <c r="BF992" s="213"/>
      <c r="BG992" s="213"/>
      <c r="BH992" s="213"/>
      <c r="BI992" s="213"/>
      <c r="BJ992" s="213"/>
      <c r="BK992" s="213"/>
      <c r="BL992" s="213"/>
      <c r="BM992" s="213"/>
      <c r="BN992" s="213"/>
      <c r="BO992" s="213"/>
      <c r="BP992" s="214"/>
      <c r="BQ992" s="316">
        <v>65</v>
      </c>
      <c r="BR992" s="317"/>
      <c r="BS992" s="317"/>
      <c r="BT992" s="317"/>
      <c r="BU992" s="317"/>
      <c r="BV992" s="317"/>
      <c r="BW992" s="317"/>
      <c r="BX992" s="318"/>
      <c r="BY992" s="316" t="s">
        <v>1089</v>
      </c>
      <c r="BZ992" s="317"/>
      <c r="CA992" s="317"/>
      <c r="CB992" s="317"/>
      <c r="CC992" s="317"/>
      <c r="CD992" s="317"/>
      <c r="CE992" s="317"/>
      <c r="CF992" s="317"/>
      <c r="CG992" s="317"/>
      <c r="CH992" s="317"/>
      <c r="CI992" s="317"/>
      <c r="CJ992" s="317"/>
      <c r="CK992" s="317"/>
      <c r="CL992" s="317"/>
      <c r="CM992" s="317"/>
      <c r="CN992" s="318"/>
    </row>
    <row r="993" spans="4:95" ht="14.25" customHeight="1" x14ac:dyDescent="0.35">
      <c r="D993" s="212"/>
      <c r="E993" s="213"/>
      <c r="F993" s="213"/>
      <c r="G993" s="213"/>
      <c r="H993" s="213"/>
      <c r="I993" s="213"/>
      <c r="J993" s="213"/>
      <c r="K993" s="213"/>
      <c r="L993" s="213"/>
      <c r="M993" s="213"/>
      <c r="N993" s="213"/>
      <c r="O993" s="213"/>
      <c r="P993" s="213"/>
      <c r="Q993" s="213"/>
      <c r="R993" s="213"/>
      <c r="S993" s="213"/>
      <c r="T993" s="213"/>
      <c r="U993" s="213"/>
      <c r="V993" s="213"/>
      <c r="W993" s="213"/>
      <c r="X993" s="214"/>
      <c r="Y993" s="212"/>
      <c r="Z993" s="213"/>
      <c r="AA993" s="213"/>
      <c r="AB993" s="213"/>
      <c r="AC993" s="213"/>
      <c r="AD993" s="213"/>
      <c r="AE993" s="213"/>
      <c r="AF993" s="213"/>
      <c r="AG993" s="213"/>
      <c r="AH993" s="213"/>
      <c r="AI993" s="214"/>
      <c r="AJ993" s="212"/>
      <c r="AK993" s="213"/>
      <c r="AL993" s="213"/>
      <c r="AM993" s="213"/>
      <c r="AN993" s="213"/>
      <c r="AO993" s="213"/>
      <c r="AP993" s="213"/>
      <c r="AQ993" s="213"/>
      <c r="AR993" s="213"/>
      <c r="AS993" s="213"/>
      <c r="AT993" s="214"/>
      <c r="AV993" s="186"/>
      <c r="AW993" s="213" t="s">
        <v>1094</v>
      </c>
      <c r="AX993" s="213"/>
      <c r="AY993" s="213"/>
      <c r="AZ993" s="213"/>
      <c r="BA993" s="213"/>
      <c r="BB993" s="213"/>
      <c r="BC993" s="213"/>
      <c r="BD993" s="213"/>
      <c r="BE993" s="213"/>
      <c r="BF993" s="213"/>
      <c r="BG993" s="213"/>
      <c r="BH993" s="213"/>
      <c r="BI993" s="213"/>
      <c r="BJ993" s="213"/>
      <c r="BK993" s="213"/>
      <c r="BL993" s="213"/>
      <c r="BM993" s="213"/>
      <c r="BN993" s="213"/>
      <c r="BO993" s="213"/>
      <c r="BP993" s="214"/>
      <c r="BQ993" s="316">
        <v>63200</v>
      </c>
      <c r="BR993" s="317"/>
      <c r="BS993" s="317"/>
      <c r="BT993" s="317"/>
      <c r="BU993" s="317"/>
      <c r="BV993" s="317"/>
      <c r="BW993" s="317"/>
      <c r="BX993" s="318"/>
      <c r="BY993" s="316" t="s">
        <v>1089</v>
      </c>
      <c r="BZ993" s="317"/>
      <c r="CA993" s="317"/>
      <c r="CB993" s="317"/>
      <c r="CC993" s="317"/>
      <c r="CD993" s="317"/>
      <c r="CE993" s="317"/>
      <c r="CF993" s="317"/>
      <c r="CG993" s="317"/>
      <c r="CH993" s="317"/>
      <c r="CI993" s="317"/>
      <c r="CJ993" s="317"/>
      <c r="CK993" s="317"/>
      <c r="CL993" s="317"/>
      <c r="CM993" s="317"/>
      <c r="CN993" s="318"/>
    </row>
    <row r="994" spans="4:95" ht="14.25" customHeight="1" x14ac:dyDescent="0.35">
      <c r="D994" s="212"/>
      <c r="E994" s="213"/>
      <c r="F994" s="213"/>
      <c r="G994" s="213"/>
      <c r="H994" s="213"/>
      <c r="I994" s="213"/>
      <c r="J994" s="213"/>
      <c r="K994" s="213"/>
      <c r="L994" s="213"/>
      <c r="M994" s="213"/>
      <c r="N994" s="213"/>
      <c r="O994" s="213"/>
      <c r="P994" s="213"/>
      <c r="Q994" s="213"/>
      <c r="R994" s="213"/>
      <c r="S994" s="213"/>
      <c r="T994" s="213"/>
      <c r="U994" s="213"/>
      <c r="V994" s="213"/>
      <c r="W994" s="213"/>
      <c r="X994" s="214"/>
      <c r="Y994" s="212"/>
      <c r="Z994" s="213"/>
      <c r="AA994" s="213"/>
      <c r="AB994" s="213"/>
      <c r="AC994" s="213"/>
      <c r="AD994" s="213"/>
      <c r="AE994" s="213"/>
      <c r="AF994" s="213"/>
      <c r="AG994" s="213"/>
      <c r="AH994" s="213"/>
      <c r="AI994" s="214"/>
      <c r="AJ994" s="212"/>
      <c r="AK994" s="213"/>
      <c r="AL994" s="213"/>
      <c r="AM994" s="213"/>
      <c r="AN994" s="213"/>
      <c r="AO994" s="213"/>
      <c r="AP994" s="213"/>
      <c r="AQ994" s="213"/>
      <c r="AR994" s="213"/>
      <c r="AS994" s="213"/>
      <c r="AT994" s="214"/>
      <c r="AV994" s="212" t="s">
        <v>1095</v>
      </c>
      <c r="AW994" s="213"/>
      <c r="AX994" s="213"/>
      <c r="AY994" s="213"/>
      <c r="AZ994" s="213"/>
      <c r="BA994" s="213"/>
      <c r="BB994" s="213"/>
      <c r="BC994" s="213"/>
      <c r="BD994" s="213"/>
      <c r="BE994" s="213"/>
      <c r="BF994" s="213"/>
      <c r="BG994" s="213"/>
      <c r="BH994" s="213"/>
      <c r="BI994" s="213"/>
      <c r="BJ994" s="213"/>
      <c r="BK994" s="213"/>
      <c r="BL994" s="213"/>
      <c r="BM994" s="213"/>
      <c r="BN994" s="213"/>
      <c r="BO994" s="213"/>
      <c r="BP994" s="214"/>
      <c r="BQ994" s="316">
        <v>25</v>
      </c>
      <c r="BR994" s="317"/>
      <c r="BS994" s="317"/>
      <c r="BT994" s="317"/>
      <c r="BU994" s="317"/>
      <c r="BV994" s="317"/>
      <c r="BW994" s="317"/>
      <c r="BX994" s="318"/>
      <c r="BY994" s="316" t="s">
        <v>1089</v>
      </c>
      <c r="BZ994" s="317"/>
      <c r="CA994" s="317"/>
      <c r="CB994" s="317"/>
      <c r="CC994" s="317"/>
      <c r="CD994" s="317"/>
      <c r="CE994" s="317"/>
      <c r="CF994" s="317"/>
      <c r="CG994" s="317"/>
      <c r="CH994" s="317"/>
      <c r="CI994" s="317"/>
      <c r="CJ994" s="317"/>
      <c r="CK994" s="317"/>
      <c r="CL994" s="317"/>
      <c r="CM994" s="317"/>
      <c r="CN994" s="318"/>
    </row>
    <row r="995" spans="4:95" ht="14.25" customHeight="1" x14ac:dyDescent="0.35">
      <c r="D995" s="212"/>
      <c r="E995" s="213"/>
      <c r="F995" s="213"/>
      <c r="G995" s="213"/>
      <c r="H995" s="213"/>
      <c r="I995" s="213"/>
      <c r="J995" s="213"/>
      <c r="K995" s="213"/>
      <c r="L995" s="213"/>
      <c r="M995" s="213"/>
      <c r="N995" s="213"/>
      <c r="O995" s="213"/>
      <c r="P995" s="213"/>
      <c r="Q995" s="213"/>
      <c r="R995" s="213"/>
      <c r="S995" s="213"/>
      <c r="T995" s="213"/>
      <c r="U995" s="213"/>
      <c r="V995" s="213"/>
      <c r="W995" s="213"/>
      <c r="X995" s="214"/>
      <c r="Y995" s="212"/>
      <c r="Z995" s="213"/>
      <c r="AA995" s="213"/>
      <c r="AB995" s="213"/>
      <c r="AC995" s="213"/>
      <c r="AD995" s="213"/>
      <c r="AE995" s="213"/>
      <c r="AF995" s="213"/>
      <c r="AG995" s="213"/>
      <c r="AH995" s="213"/>
      <c r="AI995" s="214"/>
      <c r="AJ995" s="212"/>
      <c r="AK995" s="213"/>
      <c r="AL995" s="213"/>
      <c r="AM995" s="213"/>
      <c r="AN995" s="213"/>
      <c r="AO995" s="213"/>
      <c r="AP995" s="213"/>
      <c r="AQ995" s="213"/>
      <c r="AR995" s="213"/>
      <c r="AS995" s="213"/>
      <c r="AT995" s="214"/>
      <c r="AV995" s="212" t="s">
        <v>1096</v>
      </c>
      <c r="AW995" s="213"/>
      <c r="AX995" s="213"/>
      <c r="AY995" s="213"/>
      <c r="AZ995" s="213"/>
      <c r="BA995" s="213"/>
      <c r="BB995" s="213"/>
      <c r="BC995" s="213"/>
      <c r="BD995" s="213"/>
      <c r="BE995" s="213"/>
      <c r="BF995" s="213"/>
      <c r="BG995" s="213"/>
      <c r="BH995" s="213"/>
      <c r="BI995" s="213"/>
      <c r="BJ995" s="213"/>
      <c r="BK995" s="213"/>
      <c r="BL995" s="213"/>
      <c r="BM995" s="213"/>
      <c r="BN995" s="213"/>
      <c r="BO995" s="213"/>
      <c r="BP995" s="214"/>
      <c r="BQ995" s="316">
        <v>42</v>
      </c>
      <c r="BR995" s="317"/>
      <c r="BS995" s="317"/>
      <c r="BT995" s="317"/>
      <c r="BU995" s="317"/>
      <c r="BV995" s="317"/>
      <c r="BW995" s="317"/>
      <c r="BX995" s="318"/>
      <c r="BY995" s="316" t="s">
        <v>1089</v>
      </c>
      <c r="BZ995" s="317"/>
      <c r="CA995" s="317"/>
      <c r="CB995" s="317"/>
      <c r="CC995" s="317"/>
      <c r="CD995" s="317"/>
      <c r="CE995" s="317"/>
      <c r="CF995" s="317"/>
      <c r="CG995" s="317"/>
      <c r="CH995" s="317"/>
      <c r="CI995" s="317"/>
      <c r="CJ995" s="317"/>
      <c r="CK995" s="317"/>
      <c r="CL995" s="317"/>
      <c r="CM995" s="317"/>
      <c r="CN995" s="318"/>
    </row>
    <row r="996" spans="4:95" ht="14.25" customHeight="1" x14ac:dyDescent="0.35">
      <c r="D996" s="212"/>
      <c r="E996" s="213"/>
      <c r="F996" s="213"/>
      <c r="G996" s="213"/>
      <c r="H996" s="213"/>
      <c r="I996" s="213"/>
      <c r="J996" s="213"/>
      <c r="K996" s="213"/>
      <c r="L996" s="213"/>
      <c r="M996" s="213"/>
      <c r="N996" s="213"/>
      <c r="O996" s="213"/>
      <c r="P996" s="213"/>
      <c r="Q996" s="213"/>
      <c r="R996" s="213"/>
      <c r="S996" s="213"/>
      <c r="T996" s="213"/>
      <c r="U996" s="213"/>
      <c r="V996" s="213"/>
      <c r="W996" s="213"/>
      <c r="X996" s="214"/>
      <c r="Y996" s="212"/>
      <c r="Z996" s="213"/>
      <c r="AA996" s="213"/>
      <c r="AB996" s="213"/>
      <c r="AC996" s="213"/>
      <c r="AD996" s="213"/>
      <c r="AE996" s="213"/>
      <c r="AF996" s="213"/>
      <c r="AG996" s="213"/>
      <c r="AH996" s="213"/>
      <c r="AI996" s="214"/>
      <c r="AJ996" s="212"/>
      <c r="AK996" s="213"/>
      <c r="AL996" s="213"/>
      <c r="AM996" s="213"/>
      <c r="AN996" s="213"/>
      <c r="AO996" s="213"/>
      <c r="AP996" s="213"/>
      <c r="AQ996" s="213"/>
      <c r="AR996" s="213"/>
      <c r="AS996" s="213"/>
      <c r="AT996" s="214"/>
      <c r="AV996" s="212" t="s">
        <v>1097</v>
      </c>
      <c r="AW996" s="213"/>
      <c r="AX996" s="213"/>
      <c r="AY996" s="213"/>
      <c r="AZ996" s="213"/>
      <c r="BA996" s="213"/>
      <c r="BB996" s="213"/>
      <c r="BC996" s="213"/>
      <c r="BD996" s="213"/>
      <c r="BE996" s="213"/>
      <c r="BF996" s="213"/>
      <c r="BG996" s="213"/>
      <c r="BH996" s="213"/>
      <c r="BI996" s="213"/>
      <c r="BJ996" s="213"/>
      <c r="BK996" s="213"/>
      <c r="BL996" s="213"/>
      <c r="BM996" s="213"/>
      <c r="BN996" s="213"/>
      <c r="BO996" s="213"/>
      <c r="BP996" s="214"/>
      <c r="BQ996" s="316">
        <v>12</v>
      </c>
      <c r="BR996" s="317"/>
      <c r="BS996" s="317"/>
      <c r="BT996" s="317"/>
      <c r="BU996" s="317"/>
      <c r="BV996" s="317"/>
      <c r="BW996" s="317"/>
      <c r="BX996" s="318"/>
      <c r="BY996" s="316" t="s">
        <v>1089</v>
      </c>
      <c r="BZ996" s="317"/>
      <c r="CA996" s="317"/>
      <c r="CB996" s="317"/>
      <c r="CC996" s="317"/>
      <c r="CD996" s="317"/>
      <c r="CE996" s="317"/>
      <c r="CF996" s="317"/>
      <c r="CG996" s="317"/>
      <c r="CH996" s="317"/>
      <c r="CI996" s="317"/>
      <c r="CJ996" s="317"/>
      <c r="CK996" s="317"/>
      <c r="CL996" s="317"/>
      <c r="CM996" s="317"/>
      <c r="CN996" s="318"/>
    </row>
    <row r="997" spans="4:95" ht="14.25" customHeight="1" x14ac:dyDescent="0.35">
      <c r="D997" s="212"/>
      <c r="E997" s="213"/>
      <c r="F997" s="213"/>
      <c r="G997" s="213"/>
      <c r="H997" s="213"/>
      <c r="I997" s="213"/>
      <c r="J997" s="213"/>
      <c r="K997" s="213"/>
      <c r="L997" s="213"/>
      <c r="M997" s="213"/>
      <c r="N997" s="213"/>
      <c r="O997" s="213"/>
      <c r="P997" s="213"/>
      <c r="Q997" s="213"/>
      <c r="R997" s="213"/>
      <c r="S997" s="213"/>
      <c r="T997" s="213"/>
      <c r="U997" s="213"/>
      <c r="V997" s="213"/>
      <c r="W997" s="213"/>
      <c r="X997" s="214"/>
      <c r="Y997" s="212"/>
      <c r="Z997" s="213"/>
      <c r="AA997" s="213"/>
      <c r="AB997" s="213"/>
      <c r="AC997" s="213"/>
      <c r="AD997" s="213"/>
      <c r="AE997" s="213"/>
      <c r="AF997" s="213"/>
      <c r="AG997" s="213"/>
      <c r="AH997" s="213"/>
      <c r="AI997" s="214"/>
      <c r="AJ997" s="212"/>
      <c r="AK997" s="213"/>
      <c r="AL997" s="213"/>
      <c r="AM997" s="213"/>
      <c r="AN997" s="213"/>
      <c r="AO997" s="213"/>
      <c r="AP997" s="213"/>
      <c r="AQ997" s="213"/>
      <c r="AR997" s="213"/>
      <c r="AS997" s="213"/>
      <c r="AT997" s="214"/>
      <c r="AV997" s="212"/>
      <c r="AW997" s="213"/>
      <c r="AX997" s="213"/>
      <c r="AY997" s="213"/>
      <c r="AZ997" s="213"/>
      <c r="BA997" s="213"/>
      <c r="BB997" s="213"/>
      <c r="BC997" s="213"/>
      <c r="BD997" s="213"/>
      <c r="BE997" s="213"/>
      <c r="BF997" s="213"/>
      <c r="BG997" s="213"/>
      <c r="BH997" s="213"/>
      <c r="BI997" s="213"/>
      <c r="BJ997" s="213"/>
      <c r="BK997" s="213"/>
      <c r="BL997" s="213"/>
      <c r="BM997" s="213"/>
      <c r="BN997" s="213"/>
      <c r="BO997" s="213"/>
      <c r="BP997" s="214"/>
      <c r="BQ997" s="316"/>
      <c r="BR997" s="317"/>
      <c r="BS997" s="317"/>
      <c r="BT997" s="317"/>
      <c r="BU997" s="317"/>
      <c r="BV997" s="317"/>
      <c r="BW997" s="317"/>
      <c r="BX997" s="318"/>
      <c r="BY997" s="316"/>
      <c r="BZ997" s="317"/>
      <c r="CA997" s="317"/>
      <c r="CB997" s="317"/>
      <c r="CC997" s="317"/>
      <c r="CD997" s="317"/>
      <c r="CE997" s="317"/>
      <c r="CF997" s="317"/>
      <c r="CG997" s="317"/>
      <c r="CH997" s="317"/>
      <c r="CI997" s="317"/>
      <c r="CJ997" s="317"/>
      <c r="CK997" s="317"/>
      <c r="CL997" s="317"/>
      <c r="CM997" s="317"/>
      <c r="CN997" s="318"/>
    </row>
    <row r="998" spans="4:95" ht="14.25" customHeight="1" x14ac:dyDescent="0.35">
      <c r="D998" s="212"/>
      <c r="E998" s="213"/>
      <c r="F998" s="213"/>
      <c r="G998" s="213"/>
      <c r="H998" s="213"/>
      <c r="I998" s="213"/>
      <c r="J998" s="213"/>
      <c r="K998" s="213"/>
      <c r="L998" s="213"/>
      <c r="M998" s="213"/>
      <c r="N998" s="213"/>
      <c r="O998" s="213"/>
      <c r="P998" s="213"/>
      <c r="Q998" s="213"/>
      <c r="R998" s="213"/>
      <c r="S998" s="213"/>
      <c r="T998" s="213"/>
      <c r="U998" s="213"/>
      <c r="V998" s="213"/>
      <c r="W998" s="213"/>
      <c r="X998" s="214"/>
      <c r="Y998" s="212"/>
      <c r="Z998" s="213"/>
      <c r="AA998" s="213"/>
      <c r="AB998" s="213"/>
      <c r="AC998" s="213"/>
      <c r="AD998" s="213"/>
      <c r="AE998" s="213"/>
      <c r="AF998" s="213"/>
      <c r="AG998" s="213"/>
      <c r="AH998" s="213"/>
      <c r="AI998" s="214"/>
      <c r="AJ998" s="212"/>
      <c r="AK998" s="213"/>
      <c r="AL998" s="213"/>
      <c r="AM998" s="213"/>
      <c r="AN998" s="213"/>
      <c r="AO998" s="213"/>
      <c r="AP998" s="213"/>
      <c r="AQ998" s="213"/>
      <c r="AR998" s="213"/>
      <c r="AS998" s="213"/>
      <c r="AT998" s="214"/>
      <c r="AV998" s="212"/>
      <c r="AW998" s="213"/>
      <c r="AX998" s="213"/>
      <c r="AY998" s="213"/>
      <c r="AZ998" s="213"/>
      <c r="BA998" s="213"/>
      <c r="BB998" s="213"/>
      <c r="BC998" s="213"/>
      <c r="BD998" s="213"/>
      <c r="BE998" s="213"/>
      <c r="BF998" s="213"/>
      <c r="BG998" s="213"/>
      <c r="BH998" s="213"/>
      <c r="BI998" s="213"/>
      <c r="BJ998" s="213"/>
      <c r="BK998" s="213"/>
      <c r="BL998" s="213"/>
      <c r="BM998" s="213"/>
      <c r="BN998" s="213"/>
      <c r="BO998" s="213"/>
      <c r="BP998" s="214"/>
      <c r="BQ998" s="316"/>
      <c r="BR998" s="317"/>
      <c r="BS998" s="317"/>
      <c r="BT998" s="317"/>
      <c r="BU998" s="317"/>
      <c r="BV998" s="317"/>
      <c r="BW998" s="317"/>
      <c r="BX998" s="318"/>
      <c r="BY998" s="316"/>
      <c r="BZ998" s="317"/>
      <c r="CA998" s="317"/>
      <c r="CB998" s="317"/>
      <c r="CC998" s="317"/>
      <c r="CD998" s="317"/>
      <c r="CE998" s="317"/>
      <c r="CF998" s="317"/>
      <c r="CG998" s="317"/>
      <c r="CH998" s="317"/>
      <c r="CI998" s="317"/>
      <c r="CJ998" s="317"/>
      <c r="CK998" s="317"/>
      <c r="CL998" s="317"/>
      <c r="CM998" s="317"/>
      <c r="CN998" s="318"/>
    </row>
    <row r="999" spans="4:95" ht="14.25" customHeight="1" x14ac:dyDescent="0.35">
      <c r="D999" s="212"/>
      <c r="E999" s="213"/>
      <c r="F999" s="213"/>
      <c r="G999" s="213"/>
      <c r="H999" s="213"/>
      <c r="I999" s="213"/>
      <c r="J999" s="213"/>
      <c r="K999" s="213"/>
      <c r="L999" s="213"/>
      <c r="M999" s="213"/>
      <c r="N999" s="213"/>
      <c r="O999" s="213"/>
      <c r="P999" s="213"/>
      <c r="Q999" s="213"/>
      <c r="R999" s="213"/>
      <c r="S999" s="213"/>
      <c r="T999" s="213"/>
      <c r="U999" s="213"/>
      <c r="V999" s="213"/>
      <c r="W999" s="213"/>
      <c r="X999" s="214"/>
      <c r="Y999" s="212"/>
      <c r="Z999" s="213"/>
      <c r="AA999" s="213"/>
      <c r="AB999" s="213"/>
      <c r="AC999" s="213"/>
      <c r="AD999" s="213"/>
      <c r="AE999" s="213"/>
      <c r="AF999" s="213"/>
      <c r="AG999" s="213"/>
      <c r="AH999" s="213"/>
      <c r="AI999" s="214"/>
      <c r="AJ999" s="212"/>
      <c r="AK999" s="213"/>
      <c r="AL999" s="213"/>
      <c r="AM999" s="213"/>
      <c r="AN999" s="213"/>
      <c r="AO999" s="213"/>
      <c r="AP999" s="213"/>
      <c r="AQ999" s="213"/>
      <c r="AR999" s="213"/>
      <c r="AS999" s="213"/>
      <c r="AT999" s="214"/>
      <c r="AV999" s="212"/>
      <c r="AW999" s="213"/>
      <c r="AX999" s="213"/>
      <c r="AY999" s="213"/>
      <c r="AZ999" s="213"/>
      <c r="BA999" s="213"/>
      <c r="BB999" s="213"/>
      <c r="BC999" s="213"/>
      <c r="BD999" s="213"/>
      <c r="BE999" s="213"/>
      <c r="BF999" s="213"/>
      <c r="BG999" s="213"/>
      <c r="BH999" s="213"/>
      <c r="BI999" s="213"/>
      <c r="BJ999" s="213"/>
      <c r="BK999" s="213"/>
      <c r="BL999" s="213"/>
      <c r="BM999" s="213"/>
      <c r="BN999" s="213"/>
      <c r="BO999" s="213"/>
      <c r="BP999" s="214"/>
      <c r="BQ999" s="316"/>
      <c r="BR999" s="317"/>
      <c r="BS999" s="317"/>
      <c r="BT999" s="317"/>
      <c r="BU999" s="317"/>
      <c r="BV999" s="317"/>
      <c r="BW999" s="317"/>
      <c r="BX999" s="318"/>
      <c r="BY999" s="316"/>
      <c r="BZ999" s="317"/>
      <c r="CA999" s="317"/>
      <c r="CB999" s="317"/>
      <c r="CC999" s="317"/>
      <c r="CD999" s="317"/>
      <c r="CE999" s="317"/>
      <c r="CF999" s="317"/>
      <c r="CG999" s="317"/>
      <c r="CH999" s="317"/>
      <c r="CI999" s="317"/>
      <c r="CJ999" s="317"/>
      <c r="CK999" s="317"/>
      <c r="CL999" s="317"/>
      <c r="CM999" s="317"/>
      <c r="CN999" s="318"/>
    </row>
    <row r="1000" spans="4:95" ht="14.25" customHeight="1" x14ac:dyDescent="0.35">
      <c r="D1000" s="212"/>
      <c r="E1000" s="213"/>
      <c r="F1000" s="213"/>
      <c r="G1000" s="213"/>
      <c r="H1000" s="213"/>
      <c r="I1000" s="213"/>
      <c r="J1000" s="213"/>
      <c r="K1000" s="213"/>
      <c r="L1000" s="213"/>
      <c r="M1000" s="213"/>
      <c r="N1000" s="213"/>
      <c r="O1000" s="213"/>
      <c r="P1000" s="213"/>
      <c r="Q1000" s="213"/>
      <c r="R1000" s="213"/>
      <c r="S1000" s="213"/>
      <c r="T1000" s="213"/>
      <c r="U1000" s="213"/>
      <c r="V1000" s="213"/>
      <c r="W1000" s="213"/>
      <c r="X1000" s="214"/>
      <c r="Y1000" s="212"/>
      <c r="Z1000" s="213"/>
      <c r="AA1000" s="213"/>
      <c r="AB1000" s="213"/>
      <c r="AC1000" s="213"/>
      <c r="AD1000" s="213"/>
      <c r="AE1000" s="213"/>
      <c r="AF1000" s="213"/>
      <c r="AG1000" s="213"/>
      <c r="AH1000" s="213"/>
      <c r="AI1000" s="214"/>
      <c r="AJ1000" s="212"/>
      <c r="AK1000" s="213"/>
      <c r="AL1000" s="213"/>
      <c r="AM1000" s="213"/>
      <c r="AN1000" s="213"/>
      <c r="AO1000" s="213"/>
      <c r="AP1000" s="213"/>
      <c r="AQ1000" s="213"/>
      <c r="AR1000" s="213"/>
      <c r="AS1000" s="213"/>
      <c r="AT1000" s="214"/>
      <c r="AV1000" s="212"/>
      <c r="AW1000" s="213"/>
      <c r="AX1000" s="213"/>
      <c r="AY1000" s="213"/>
      <c r="AZ1000" s="213"/>
      <c r="BA1000" s="213"/>
      <c r="BB1000" s="213"/>
      <c r="BC1000" s="213"/>
      <c r="BD1000" s="213"/>
      <c r="BE1000" s="213"/>
      <c r="BF1000" s="213"/>
      <c r="BG1000" s="213"/>
      <c r="BH1000" s="213"/>
      <c r="BI1000" s="213"/>
      <c r="BJ1000" s="213"/>
      <c r="BK1000" s="213"/>
      <c r="BL1000" s="213"/>
      <c r="BM1000" s="213"/>
      <c r="BN1000" s="213"/>
      <c r="BO1000" s="213"/>
      <c r="BP1000" s="214"/>
      <c r="BQ1000" s="639"/>
      <c r="BR1000" s="317"/>
      <c r="BS1000" s="317"/>
      <c r="BT1000" s="317"/>
      <c r="BU1000" s="317"/>
      <c r="BV1000" s="317"/>
      <c r="BW1000" s="317"/>
      <c r="BX1000" s="318"/>
      <c r="BY1000" s="316"/>
      <c r="BZ1000" s="317"/>
      <c r="CA1000" s="317"/>
      <c r="CB1000" s="317"/>
      <c r="CC1000" s="317"/>
      <c r="CD1000" s="317"/>
      <c r="CE1000" s="317"/>
      <c r="CF1000" s="317"/>
      <c r="CG1000" s="317"/>
      <c r="CH1000" s="317"/>
      <c r="CI1000" s="317"/>
      <c r="CJ1000" s="317"/>
      <c r="CK1000" s="317"/>
      <c r="CL1000" s="317"/>
      <c r="CM1000" s="317"/>
      <c r="CN1000" s="318"/>
    </row>
    <row r="1001" spans="4:95" ht="14.25" customHeight="1" x14ac:dyDescent="0.35">
      <c r="D1001" s="212"/>
      <c r="E1001" s="213"/>
      <c r="F1001" s="213"/>
      <c r="G1001" s="213"/>
      <c r="H1001" s="213"/>
      <c r="I1001" s="213"/>
      <c r="J1001" s="213"/>
      <c r="K1001" s="213"/>
      <c r="L1001" s="213"/>
      <c r="M1001" s="213"/>
      <c r="N1001" s="213"/>
      <c r="O1001" s="213"/>
      <c r="P1001" s="213"/>
      <c r="Q1001" s="213"/>
      <c r="R1001" s="213"/>
      <c r="S1001" s="213"/>
      <c r="T1001" s="213"/>
      <c r="U1001" s="213"/>
      <c r="V1001" s="213"/>
      <c r="W1001" s="213"/>
      <c r="X1001" s="214"/>
      <c r="Y1001" s="212"/>
      <c r="Z1001" s="213"/>
      <c r="AA1001" s="213"/>
      <c r="AB1001" s="213"/>
      <c r="AC1001" s="213"/>
      <c r="AD1001" s="213"/>
      <c r="AE1001" s="213"/>
      <c r="AF1001" s="213"/>
      <c r="AG1001" s="213"/>
      <c r="AH1001" s="213"/>
      <c r="AI1001" s="214"/>
      <c r="AJ1001" s="212"/>
      <c r="AK1001" s="213"/>
      <c r="AL1001" s="213"/>
      <c r="AM1001" s="213"/>
      <c r="AN1001" s="213"/>
      <c r="AO1001" s="213"/>
      <c r="AP1001" s="213"/>
      <c r="AQ1001" s="213"/>
      <c r="AR1001" s="213"/>
      <c r="AS1001" s="213"/>
      <c r="AT1001" s="214"/>
      <c r="AV1001" s="212"/>
      <c r="AW1001" s="213"/>
      <c r="AX1001" s="213"/>
      <c r="AY1001" s="213"/>
      <c r="AZ1001" s="213"/>
      <c r="BA1001" s="213"/>
      <c r="BB1001" s="213"/>
      <c r="BC1001" s="213"/>
      <c r="BD1001" s="213"/>
      <c r="BE1001" s="213"/>
      <c r="BF1001" s="213"/>
      <c r="BG1001" s="213"/>
      <c r="BH1001" s="213"/>
      <c r="BI1001" s="213"/>
      <c r="BJ1001" s="213"/>
      <c r="BK1001" s="213"/>
      <c r="BL1001" s="213"/>
      <c r="BM1001" s="213"/>
      <c r="BN1001" s="213"/>
      <c r="BO1001" s="213"/>
      <c r="BP1001" s="214"/>
      <c r="BQ1001" s="316"/>
      <c r="BR1001" s="317"/>
      <c r="BS1001" s="317"/>
      <c r="BT1001" s="317"/>
      <c r="BU1001" s="317"/>
      <c r="BV1001" s="317"/>
      <c r="BW1001" s="317"/>
      <c r="BX1001" s="318"/>
      <c r="BY1001" s="316"/>
      <c r="BZ1001" s="317"/>
      <c r="CA1001" s="317"/>
      <c r="CB1001" s="317"/>
      <c r="CC1001" s="317"/>
      <c r="CD1001" s="317"/>
      <c r="CE1001" s="317"/>
      <c r="CF1001" s="317"/>
      <c r="CG1001" s="317"/>
      <c r="CH1001" s="317"/>
      <c r="CI1001" s="317"/>
      <c r="CJ1001" s="317"/>
      <c r="CK1001" s="317"/>
      <c r="CL1001" s="317"/>
      <c r="CM1001" s="317"/>
      <c r="CN1001" s="318"/>
    </row>
    <row r="1002" spans="4:95" ht="14.25" customHeight="1" x14ac:dyDescent="0.35">
      <c r="D1002" s="212"/>
      <c r="E1002" s="213"/>
      <c r="F1002" s="213"/>
      <c r="G1002" s="213"/>
      <c r="H1002" s="213"/>
      <c r="I1002" s="213"/>
      <c r="J1002" s="213"/>
      <c r="K1002" s="213"/>
      <c r="L1002" s="213"/>
      <c r="M1002" s="213"/>
      <c r="N1002" s="213"/>
      <c r="O1002" s="213"/>
      <c r="P1002" s="213"/>
      <c r="Q1002" s="213"/>
      <c r="R1002" s="213"/>
      <c r="S1002" s="213"/>
      <c r="T1002" s="213"/>
      <c r="U1002" s="213"/>
      <c r="V1002" s="213"/>
      <c r="W1002" s="213"/>
      <c r="X1002" s="214"/>
      <c r="Y1002" s="212"/>
      <c r="Z1002" s="213"/>
      <c r="AA1002" s="213"/>
      <c r="AB1002" s="213"/>
      <c r="AC1002" s="213"/>
      <c r="AD1002" s="213"/>
      <c r="AE1002" s="213"/>
      <c r="AF1002" s="213"/>
      <c r="AG1002" s="213"/>
      <c r="AH1002" s="213"/>
      <c r="AI1002" s="214"/>
      <c r="AJ1002" s="212"/>
      <c r="AK1002" s="213"/>
      <c r="AL1002" s="213"/>
      <c r="AM1002" s="213"/>
      <c r="AN1002" s="213"/>
      <c r="AO1002" s="213"/>
      <c r="AP1002" s="213"/>
      <c r="AQ1002" s="213"/>
      <c r="AR1002" s="213"/>
      <c r="AS1002" s="213"/>
      <c r="AT1002" s="214"/>
      <c r="AV1002" s="212"/>
      <c r="AW1002" s="213"/>
      <c r="AX1002" s="213"/>
      <c r="AY1002" s="213"/>
      <c r="AZ1002" s="213"/>
      <c r="BA1002" s="213"/>
      <c r="BB1002" s="213"/>
      <c r="BC1002" s="213"/>
      <c r="BD1002" s="213"/>
      <c r="BE1002" s="213"/>
      <c r="BF1002" s="213"/>
      <c r="BG1002" s="213"/>
      <c r="BH1002" s="213"/>
      <c r="BI1002" s="213"/>
      <c r="BJ1002" s="213"/>
      <c r="BK1002" s="213"/>
      <c r="BL1002" s="213"/>
      <c r="BM1002" s="213"/>
      <c r="BN1002" s="213"/>
      <c r="BO1002" s="213"/>
      <c r="BP1002" s="214"/>
      <c r="BQ1002" s="316"/>
      <c r="BR1002" s="317"/>
      <c r="BS1002" s="317"/>
      <c r="BT1002" s="317"/>
      <c r="BU1002" s="317"/>
      <c r="BV1002" s="317"/>
      <c r="BW1002" s="317"/>
      <c r="BX1002" s="318"/>
      <c r="BY1002" s="316"/>
      <c r="BZ1002" s="317"/>
      <c r="CA1002" s="317"/>
      <c r="CB1002" s="317"/>
      <c r="CC1002" s="317"/>
      <c r="CD1002" s="317"/>
      <c r="CE1002" s="317"/>
      <c r="CF1002" s="317"/>
      <c r="CG1002" s="317"/>
      <c r="CH1002" s="317"/>
      <c r="CI1002" s="317"/>
      <c r="CJ1002" s="317"/>
      <c r="CK1002" s="317"/>
      <c r="CL1002" s="317"/>
      <c r="CM1002" s="317"/>
      <c r="CN1002" s="318"/>
    </row>
    <row r="1003" spans="4:95" ht="14.25" customHeight="1" x14ac:dyDescent="0.35">
      <c r="D1003" s="215"/>
      <c r="E1003" s="215"/>
      <c r="F1003" s="215"/>
      <c r="G1003" s="215"/>
      <c r="H1003" s="215"/>
      <c r="I1003" s="215"/>
      <c r="J1003" s="215"/>
      <c r="K1003" s="215"/>
      <c r="L1003" s="215"/>
      <c r="M1003" s="215"/>
      <c r="N1003" s="215"/>
      <c r="O1003" s="215"/>
      <c r="P1003" s="215"/>
      <c r="Q1003" s="215"/>
      <c r="R1003" s="215"/>
      <c r="S1003" s="215"/>
      <c r="T1003" s="215"/>
      <c r="U1003" s="215"/>
      <c r="V1003" s="215"/>
      <c r="W1003" s="215"/>
      <c r="X1003" s="215"/>
      <c r="Y1003" s="215"/>
      <c r="Z1003" s="215"/>
      <c r="AA1003" s="215"/>
      <c r="AB1003" s="215"/>
      <c r="AC1003" s="215"/>
      <c r="AD1003" s="215"/>
      <c r="AE1003" s="215"/>
      <c r="AF1003" s="215"/>
      <c r="AG1003" s="215"/>
      <c r="AH1003" s="215"/>
      <c r="AI1003" s="215"/>
      <c r="AJ1003" s="215"/>
      <c r="AK1003" s="215"/>
      <c r="AL1003" s="215"/>
      <c r="AM1003" s="215"/>
      <c r="AN1003" s="215"/>
      <c r="AO1003" s="215"/>
      <c r="AP1003" s="215"/>
      <c r="AQ1003" s="215"/>
      <c r="AR1003" s="215"/>
      <c r="AS1003" s="215"/>
      <c r="AT1003" s="215"/>
      <c r="AV1003" s="212"/>
      <c r="AW1003" s="213"/>
      <c r="AX1003" s="213"/>
      <c r="AY1003" s="213"/>
      <c r="AZ1003" s="213"/>
      <c r="BA1003" s="213"/>
      <c r="BB1003" s="213"/>
      <c r="BC1003" s="213"/>
      <c r="BD1003" s="213"/>
      <c r="BE1003" s="213"/>
      <c r="BF1003" s="213"/>
      <c r="BG1003" s="213"/>
      <c r="BH1003" s="213"/>
      <c r="BI1003" s="213"/>
      <c r="BJ1003" s="213"/>
      <c r="BK1003" s="213"/>
      <c r="BL1003" s="213"/>
      <c r="BM1003" s="213"/>
      <c r="BN1003" s="213"/>
      <c r="BO1003" s="213"/>
      <c r="BP1003" s="214"/>
      <c r="BQ1003" s="253"/>
      <c r="BR1003" s="253"/>
      <c r="BS1003" s="253"/>
      <c r="BT1003" s="253"/>
      <c r="BU1003" s="253"/>
      <c r="BV1003" s="253"/>
      <c r="BW1003" s="253"/>
      <c r="BX1003" s="253"/>
      <c r="BY1003" s="253"/>
      <c r="BZ1003" s="253"/>
      <c r="CA1003" s="253"/>
      <c r="CB1003" s="253"/>
      <c r="CC1003" s="253"/>
      <c r="CD1003" s="253"/>
      <c r="CE1003" s="253"/>
      <c r="CF1003" s="253"/>
      <c r="CG1003" s="253"/>
      <c r="CH1003" s="253"/>
      <c r="CI1003" s="253"/>
      <c r="CJ1003" s="253"/>
      <c r="CK1003" s="253"/>
      <c r="CL1003" s="253"/>
      <c r="CM1003" s="253"/>
      <c r="CN1003" s="253"/>
    </row>
    <row r="1004" spans="4:95" ht="14.25" customHeight="1" x14ac:dyDescent="0.35">
      <c r="D1004" s="230" t="s">
        <v>765</v>
      </c>
      <c r="E1004" s="230"/>
      <c r="F1004" s="230"/>
      <c r="G1004" s="230"/>
      <c r="H1004" s="230"/>
      <c r="I1004" s="230"/>
      <c r="J1004" s="230"/>
      <c r="K1004" s="230"/>
      <c r="L1004" s="230"/>
      <c r="M1004" s="230"/>
      <c r="N1004" s="230"/>
      <c r="O1004" s="230"/>
      <c r="P1004" s="230"/>
      <c r="Q1004" s="230"/>
      <c r="R1004" s="230"/>
      <c r="S1004" s="230"/>
      <c r="T1004" s="230"/>
      <c r="U1004" s="230"/>
      <c r="V1004" s="230"/>
      <c r="W1004" s="230"/>
      <c r="X1004" s="230"/>
      <c r="Y1004" s="231"/>
      <c r="Z1004" s="231"/>
      <c r="AA1004" s="231"/>
      <c r="AB1004" s="231"/>
      <c r="AC1004" s="231"/>
      <c r="AD1004" s="231"/>
      <c r="AE1004" s="231"/>
      <c r="AF1004" s="231"/>
      <c r="AG1004" s="231"/>
      <c r="AH1004" s="231"/>
      <c r="AI1004" s="231"/>
      <c r="AJ1004" s="231"/>
      <c r="AK1004" s="231"/>
      <c r="AL1004" s="231"/>
      <c r="AM1004" s="231"/>
      <c r="AN1004" s="231"/>
      <c r="AO1004" s="231"/>
      <c r="AP1004" s="231"/>
      <c r="AQ1004" s="231"/>
      <c r="AR1004" s="231"/>
      <c r="AS1004" s="231"/>
      <c r="AT1004" s="231"/>
      <c r="AV1004" s="230" t="s">
        <v>765</v>
      </c>
      <c r="AW1004" s="230"/>
      <c r="AX1004" s="230"/>
      <c r="AY1004" s="230"/>
      <c r="AZ1004" s="230"/>
      <c r="BA1004" s="230"/>
      <c r="BB1004" s="230"/>
      <c r="BC1004" s="230"/>
      <c r="BD1004" s="230"/>
      <c r="BE1004" s="230"/>
      <c r="BF1004" s="230"/>
      <c r="BG1004" s="230"/>
      <c r="BH1004" s="230"/>
      <c r="BI1004" s="230"/>
      <c r="BJ1004" s="230"/>
      <c r="BK1004" s="230"/>
      <c r="BL1004" s="230"/>
      <c r="BM1004" s="230"/>
      <c r="BN1004" s="230"/>
      <c r="BO1004" s="230"/>
      <c r="BP1004" s="230"/>
      <c r="BQ1004" s="230"/>
      <c r="BR1004" s="230"/>
      <c r="BS1004" s="230"/>
      <c r="BT1004" s="230"/>
      <c r="BU1004" s="230"/>
      <c r="BV1004" s="230"/>
      <c r="BW1004" s="230"/>
      <c r="BX1004" s="230"/>
      <c r="BY1004" s="230"/>
      <c r="BZ1004" s="230"/>
      <c r="CA1004" s="230"/>
      <c r="CB1004" s="230"/>
      <c r="CC1004" s="230"/>
      <c r="CD1004" s="230"/>
      <c r="CE1004" s="230"/>
      <c r="CF1004" s="231"/>
      <c r="CG1004" s="231"/>
      <c r="CH1004" s="231"/>
      <c r="CI1004" s="231"/>
      <c r="CJ1004" s="231"/>
      <c r="CK1004" s="231"/>
      <c r="CL1004" s="231"/>
    </row>
    <row r="1005" spans="4:95" ht="14.25" customHeight="1" x14ac:dyDescent="0.35">
      <c r="AK1005" s="8"/>
      <c r="AL1005" s="8"/>
      <c r="AM1005" s="8"/>
      <c r="AN1005" s="8"/>
      <c r="AO1005" s="8"/>
      <c r="AP1005" s="8"/>
      <c r="AQ1005" s="8"/>
      <c r="AR1005" s="8"/>
      <c r="AS1005" s="8"/>
      <c r="AT1005" s="8"/>
      <c r="AU1005" s="6"/>
    </row>
    <row r="1006" spans="4:95" ht="14.25" customHeight="1" x14ac:dyDescent="0.35">
      <c r="D1006" s="306" t="s">
        <v>525</v>
      </c>
      <c r="E1006" s="306"/>
      <c r="F1006" s="306"/>
      <c r="G1006" s="306"/>
      <c r="H1006" s="306"/>
      <c r="I1006" s="306"/>
      <c r="J1006" s="306"/>
      <c r="K1006" s="306"/>
      <c r="L1006" s="306"/>
      <c r="M1006" s="306"/>
      <c r="N1006" s="306"/>
      <c r="O1006" s="306"/>
      <c r="P1006" s="306"/>
      <c r="Q1006" s="306"/>
      <c r="R1006" s="306"/>
      <c r="S1006" s="306"/>
      <c r="T1006" s="306"/>
      <c r="U1006" s="306"/>
      <c r="V1006" s="306"/>
      <c r="W1006" s="306"/>
      <c r="X1006" s="306"/>
      <c r="Y1006" s="306"/>
      <c r="Z1006" s="306"/>
      <c r="AA1006" s="306"/>
      <c r="AB1006" s="306"/>
      <c r="AC1006" s="306"/>
      <c r="AD1006" s="306"/>
      <c r="AE1006" s="306"/>
      <c r="AF1006" s="306"/>
      <c r="AG1006" s="306"/>
      <c r="AH1006" s="306"/>
      <c r="AI1006" s="306"/>
      <c r="AJ1006" s="306"/>
      <c r="AK1006" s="306"/>
      <c r="AL1006" s="306"/>
      <c r="AM1006" s="306"/>
      <c r="AN1006" s="306"/>
      <c r="AO1006" s="306"/>
      <c r="AP1006" s="306"/>
      <c r="AQ1006" s="306"/>
      <c r="AR1006" s="306"/>
      <c r="AS1006" s="306"/>
      <c r="AT1006" s="306"/>
      <c r="AU1006" s="6"/>
    </row>
    <row r="1007" spans="4:95" ht="14.25" customHeight="1" x14ac:dyDescent="0.35">
      <c r="D1007" s="306"/>
      <c r="E1007" s="306"/>
      <c r="F1007" s="306"/>
      <c r="G1007" s="306"/>
      <c r="H1007" s="306"/>
      <c r="I1007" s="306"/>
      <c r="J1007" s="306"/>
      <c r="K1007" s="306"/>
      <c r="L1007" s="306"/>
      <c r="M1007" s="306"/>
      <c r="N1007" s="306"/>
      <c r="O1007" s="306"/>
      <c r="P1007" s="306"/>
      <c r="Q1007" s="306"/>
      <c r="R1007" s="306"/>
      <c r="S1007" s="306"/>
      <c r="T1007" s="306"/>
      <c r="U1007" s="306"/>
      <c r="V1007" s="306"/>
      <c r="W1007" s="306"/>
      <c r="X1007" s="306"/>
      <c r="Y1007" s="306"/>
      <c r="Z1007" s="306"/>
      <c r="AA1007" s="306"/>
      <c r="AB1007" s="306"/>
      <c r="AC1007" s="306"/>
      <c r="AD1007" s="306"/>
      <c r="AE1007" s="306"/>
      <c r="AF1007" s="306"/>
      <c r="AG1007" s="306"/>
      <c r="AH1007" s="306"/>
      <c r="AI1007" s="306"/>
      <c r="AJ1007" s="306"/>
      <c r="AK1007" s="306"/>
      <c r="AL1007" s="306"/>
      <c r="AM1007" s="306"/>
      <c r="AN1007" s="306"/>
      <c r="AO1007" s="306"/>
      <c r="AP1007" s="306"/>
      <c r="AQ1007" s="306"/>
      <c r="AR1007" s="306"/>
      <c r="AS1007" s="306"/>
      <c r="AT1007" s="306"/>
    </row>
    <row r="1008" spans="4:95" ht="14.25" customHeight="1" x14ac:dyDescent="0.35">
      <c r="D1008" s="223" t="s">
        <v>524</v>
      </c>
      <c r="E1008" s="223"/>
      <c r="F1008" s="223"/>
      <c r="G1008" s="223"/>
      <c r="H1008" s="223"/>
      <c r="I1008" s="223"/>
      <c r="J1008" s="223"/>
      <c r="K1008" s="223"/>
      <c r="L1008" s="223"/>
      <c r="M1008" s="223"/>
      <c r="N1008" s="223"/>
      <c r="O1008" s="223"/>
      <c r="P1008" s="223"/>
      <c r="Q1008" s="223"/>
      <c r="R1008" s="223"/>
      <c r="S1008" s="223"/>
      <c r="T1008" s="223"/>
      <c r="U1008" s="223"/>
      <c r="V1008" s="223"/>
      <c r="W1008" s="223"/>
      <c r="X1008" s="223"/>
      <c r="Y1008" s="223"/>
      <c r="Z1008" s="223"/>
      <c r="AA1008" s="223"/>
      <c r="AB1008" s="223"/>
      <c r="AC1008" s="223"/>
      <c r="AD1008" s="223"/>
      <c r="AE1008" s="223"/>
      <c r="AF1008" s="223"/>
      <c r="AG1008" s="223"/>
      <c r="AH1008" s="223"/>
      <c r="AI1008" s="223"/>
      <c r="AJ1008" s="223"/>
      <c r="AK1008" s="223"/>
      <c r="AL1008" s="223"/>
      <c r="AM1008" s="223"/>
      <c r="AN1008" s="223"/>
      <c r="AO1008" s="223"/>
      <c r="AP1008" s="223"/>
      <c r="AQ1008" s="223"/>
      <c r="AR1008" s="223"/>
      <c r="AS1008" s="223"/>
      <c r="AT1008" s="223"/>
      <c r="AU1008" s="3"/>
      <c r="AV1008" s="223" t="s">
        <v>533</v>
      </c>
      <c r="AW1008" s="223"/>
      <c r="AX1008" s="223"/>
      <c r="AY1008" s="223"/>
      <c r="AZ1008" s="223"/>
      <c r="BA1008" s="223"/>
      <c r="BB1008" s="223"/>
      <c r="BC1008" s="223"/>
      <c r="BD1008" s="223"/>
      <c r="BE1008" s="223"/>
      <c r="BF1008" s="223"/>
      <c r="BG1008" s="223"/>
      <c r="BH1008" s="223"/>
      <c r="BI1008" s="223"/>
      <c r="BJ1008" s="223"/>
      <c r="BK1008" s="223"/>
      <c r="BL1008" s="223"/>
      <c r="BM1008" s="223"/>
      <c r="BN1008" s="223"/>
      <c r="BO1008" s="223"/>
      <c r="BP1008" s="223"/>
      <c r="BQ1008" s="223"/>
      <c r="BR1008" s="223"/>
      <c r="BS1008" s="223"/>
      <c r="BT1008" s="223"/>
      <c r="BU1008" s="223"/>
      <c r="BV1008" s="223"/>
      <c r="BW1008" s="223"/>
      <c r="BX1008" s="223"/>
      <c r="BY1008" s="223"/>
      <c r="BZ1008" s="223"/>
      <c r="CA1008" s="223"/>
      <c r="CB1008" s="223"/>
      <c r="CC1008" s="223"/>
      <c r="CD1008" s="223"/>
      <c r="CE1008" s="223"/>
      <c r="CF1008" s="223"/>
      <c r="CG1008" s="223"/>
      <c r="CH1008" s="223"/>
      <c r="CI1008" s="223"/>
      <c r="CJ1008" s="223"/>
      <c r="CK1008" s="223"/>
      <c r="CL1008" s="223"/>
      <c r="CM1008" s="223"/>
      <c r="CN1008" s="223"/>
      <c r="CO1008" s="127"/>
      <c r="CP1008" s="101"/>
      <c r="CQ1008" s="101"/>
    </row>
    <row r="1009" spans="4:95" ht="14.25" customHeight="1" x14ac:dyDescent="0.35">
      <c r="D1009" s="297"/>
      <c r="E1009" s="297"/>
      <c r="F1009" s="297"/>
      <c r="G1009" s="297"/>
      <c r="H1009" s="297"/>
      <c r="I1009" s="297"/>
      <c r="J1009" s="297"/>
      <c r="K1009" s="297"/>
      <c r="L1009" s="297"/>
      <c r="M1009" s="297"/>
      <c r="N1009" s="297"/>
      <c r="O1009" s="297"/>
      <c r="P1009" s="297"/>
      <c r="Q1009" s="297"/>
      <c r="R1009" s="297"/>
      <c r="S1009" s="297"/>
      <c r="T1009" s="297"/>
      <c r="U1009" s="297"/>
      <c r="V1009" s="297"/>
      <c r="W1009" s="297"/>
      <c r="X1009" s="297"/>
      <c r="Y1009" s="297"/>
      <c r="Z1009" s="297"/>
      <c r="AA1009" s="297"/>
      <c r="AB1009" s="297"/>
      <c r="AC1009" s="297"/>
      <c r="AD1009" s="297"/>
      <c r="AE1009" s="297"/>
      <c r="AF1009" s="297"/>
      <c r="AG1009" s="297"/>
      <c r="AH1009" s="297"/>
      <c r="AI1009" s="297"/>
      <c r="AJ1009" s="297"/>
      <c r="AK1009" s="297"/>
      <c r="AL1009" s="297"/>
      <c r="AM1009" s="297"/>
      <c r="AN1009" s="297"/>
      <c r="AO1009" s="297"/>
      <c r="AP1009" s="297"/>
      <c r="AQ1009" s="297"/>
      <c r="AR1009" s="297"/>
      <c r="AS1009" s="297"/>
      <c r="AT1009" s="297"/>
      <c r="AV1009" s="297"/>
      <c r="AW1009" s="297"/>
      <c r="AX1009" s="297"/>
      <c r="AY1009" s="297"/>
      <c r="AZ1009" s="297"/>
      <c r="BA1009" s="297"/>
      <c r="BB1009" s="297"/>
      <c r="BC1009" s="297"/>
      <c r="BD1009" s="297"/>
      <c r="BE1009" s="297"/>
      <c r="BF1009" s="297"/>
      <c r="BG1009" s="297"/>
      <c r="BH1009" s="297"/>
      <c r="BI1009" s="297"/>
      <c r="BJ1009" s="297"/>
      <c r="BK1009" s="297"/>
      <c r="BL1009" s="297"/>
      <c r="BM1009" s="297"/>
      <c r="BN1009" s="297"/>
      <c r="BO1009" s="297"/>
      <c r="BP1009" s="297"/>
      <c r="BQ1009" s="297"/>
      <c r="BR1009" s="297"/>
      <c r="BS1009" s="297"/>
      <c r="BT1009" s="297"/>
      <c r="BU1009" s="297"/>
      <c r="BV1009" s="297"/>
      <c r="BW1009" s="297"/>
      <c r="BX1009" s="297"/>
      <c r="BY1009" s="297"/>
      <c r="BZ1009" s="297"/>
      <c r="CA1009" s="297"/>
      <c r="CB1009" s="297"/>
      <c r="CC1009" s="297"/>
      <c r="CD1009" s="297"/>
      <c r="CE1009" s="297"/>
      <c r="CF1009" s="297"/>
      <c r="CG1009" s="297"/>
      <c r="CH1009" s="297"/>
      <c r="CI1009" s="297"/>
      <c r="CJ1009" s="297"/>
      <c r="CK1009" s="297"/>
      <c r="CL1009" s="297"/>
      <c r="CM1009" s="297"/>
      <c r="CN1009" s="297"/>
      <c r="CO1009" s="127"/>
      <c r="CP1009" s="101"/>
      <c r="CQ1009" s="101"/>
    </row>
    <row r="1010" spans="4:95" ht="14.25" customHeight="1" x14ac:dyDescent="0.35">
      <c r="D1010" s="229" t="s">
        <v>526</v>
      </c>
      <c r="E1010" s="229"/>
      <c r="F1010" s="229"/>
      <c r="G1010" s="229"/>
      <c r="H1010" s="229"/>
      <c r="I1010" s="229"/>
      <c r="J1010" s="229"/>
      <c r="K1010" s="229"/>
      <c r="L1010" s="229"/>
      <c r="M1010" s="229"/>
      <c r="N1010" s="229"/>
      <c r="O1010" s="229"/>
      <c r="P1010" s="229"/>
      <c r="Q1010" s="308" t="s">
        <v>528</v>
      </c>
      <c r="R1010" s="309"/>
      <c r="S1010" s="309"/>
      <c r="T1010" s="309"/>
      <c r="U1010" s="309"/>
      <c r="V1010" s="309"/>
      <c r="W1010" s="309"/>
      <c r="X1010" s="309"/>
      <c r="Y1010" s="309"/>
      <c r="Z1010" s="309"/>
      <c r="AA1010" s="309"/>
      <c r="AB1010" s="309"/>
      <c r="AC1010" s="309"/>
      <c r="AD1010" s="228"/>
      <c r="AE1010" s="229" t="s">
        <v>527</v>
      </c>
      <c r="AF1010" s="229"/>
      <c r="AG1010" s="229"/>
      <c r="AH1010" s="229"/>
      <c r="AI1010" s="229"/>
      <c r="AJ1010" s="229"/>
      <c r="AK1010" s="229"/>
      <c r="AL1010" s="229"/>
      <c r="AM1010" s="229"/>
      <c r="AN1010" s="229"/>
      <c r="AO1010" s="229"/>
      <c r="AP1010" s="229"/>
      <c r="AQ1010" s="229"/>
      <c r="AR1010" s="229"/>
      <c r="AS1010" s="229"/>
      <c r="AT1010" s="229"/>
      <c r="AV1010" s="229" t="s">
        <v>534</v>
      </c>
      <c r="AW1010" s="229"/>
      <c r="AX1010" s="229"/>
      <c r="AY1010" s="229"/>
      <c r="AZ1010" s="229"/>
      <c r="BA1010" s="229"/>
      <c r="BB1010" s="229"/>
      <c r="BC1010" s="229"/>
      <c r="BD1010" s="229"/>
      <c r="BE1010" s="229"/>
      <c r="BF1010" s="229"/>
      <c r="BG1010" s="229"/>
      <c r="BH1010" s="229"/>
      <c r="BI1010" s="229"/>
      <c r="BJ1010" s="229"/>
      <c r="BK1010" s="229"/>
      <c r="BL1010" s="229"/>
      <c r="BM1010" s="229"/>
      <c r="BN1010" s="229"/>
      <c r="BO1010" s="229"/>
      <c r="BP1010" s="229"/>
      <c r="BQ1010" s="229"/>
      <c r="BR1010" s="229"/>
      <c r="BS1010" s="229"/>
      <c r="BT1010" s="229"/>
      <c r="BU1010" s="229"/>
      <c r="BV1010" s="247" t="s">
        <v>543</v>
      </c>
      <c r="BW1010" s="247"/>
      <c r="BX1010" s="247"/>
      <c r="BY1010" s="247"/>
      <c r="BZ1010" s="247"/>
      <c r="CA1010" s="247"/>
      <c r="CB1010" s="247"/>
      <c r="CC1010" s="247"/>
      <c r="CD1010" s="247"/>
      <c r="CE1010" s="247"/>
      <c r="CF1010" s="247"/>
      <c r="CG1010" s="247"/>
      <c r="CH1010" s="247"/>
      <c r="CI1010" s="247"/>
      <c r="CJ1010" s="247"/>
      <c r="CK1010" s="247"/>
      <c r="CL1010" s="247"/>
      <c r="CM1010" s="247"/>
      <c r="CN1010" s="248"/>
      <c r="CO1010" s="127"/>
      <c r="CP1010" s="101"/>
      <c r="CQ1010" s="101"/>
    </row>
    <row r="1011" spans="4:95" ht="14.25" customHeight="1" x14ac:dyDescent="0.35">
      <c r="D1011" s="229"/>
      <c r="E1011" s="229"/>
      <c r="F1011" s="229"/>
      <c r="G1011" s="229"/>
      <c r="H1011" s="229"/>
      <c r="I1011" s="229"/>
      <c r="J1011" s="229"/>
      <c r="K1011" s="229"/>
      <c r="L1011" s="229"/>
      <c r="M1011" s="229"/>
      <c r="N1011" s="229"/>
      <c r="O1011" s="229"/>
      <c r="P1011" s="229"/>
      <c r="Q1011" s="308" t="s">
        <v>529</v>
      </c>
      <c r="R1011" s="309"/>
      <c r="S1011" s="309"/>
      <c r="T1011" s="309"/>
      <c r="U1011" s="309"/>
      <c r="V1011" s="309"/>
      <c r="W1011" s="228"/>
      <c r="X1011" s="229" t="s">
        <v>530</v>
      </c>
      <c r="Y1011" s="229"/>
      <c r="Z1011" s="229"/>
      <c r="AA1011" s="229"/>
      <c r="AB1011" s="229"/>
      <c r="AC1011" s="229"/>
      <c r="AD1011" s="229"/>
      <c r="AE1011" s="229"/>
      <c r="AF1011" s="229"/>
      <c r="AG1011" s="229"/>
      <c r="AH1011" s="229"/>
      <c r="AI1011" s="229"/>
      <c r="AJ1011" s="229"/>
      <c r="AK1011" s="229"/>
      <c r="AL1011" s="229"/>
      <c r="AM1011" s="229"/>
      <c r="AN1011" s="229"/>
      <c r="AO1011" s="229"/>
      <c r="AP1011" s="229"/>
      <c r="AQ1011" s="229"/>
      <c r="AR1011" s="229"/>
      <c r="AS1011" s="229"/>
      <c r="AT1011" s="229"/>
      <c r="AV1011" s="229"/>
      <c r="AW1011" s="229"/>
      <c r="AX1011" s="229"/>
      <c r="AY1011" s="229"/>
      <c r="AZ1011" s="229"/>
      <c r="BA1011" s="229"/>
      <c r="BB1011" s="229"/>
      <c r="BC1011" s="229"/>
      <c r="BD1011" s="229"/>
      <c r="BE1011" s="229"/>
      <c r="BF1011" s="229"/>
      <c r="BG1011" s="229"/>
      <c r="BH1011" s="229"/>
      <c r="BI1011" s="229"/>
      <c r="BJ1011" s="229"/>
      <c r="BK1011" s="229"/>
      <c r="BL1011" s="229"/>
      <c r="BM1011" s="229"/>
      <c r="BN1011" s="229"/>
      <c r="BO1011" s="229"/>
      <c r="BP1011" s="229"/>
      <c r="BQ1011" s="229"/>
      <c r="BR1011" s="229"/>
      <c r="BS1011" s="229"/>
      <c r="BT1011" s="229"/>
      <c r="BU1011" s="229"/>
      <c r="BV1011" s="250"/>
      <c r="BW1011" s="250"/>
      <c r="BX1011" s="250"/>
      <c r="BY1011" s="250"/>
      <c r="BZ1011" s="250"/>
      <c r="CA1011" s="250"/>
      <c r="CB1011" s="250"/>
      <c r="CC1011" s="250"/>
      <c r="CD1011" s="250"/>
      <c r="CE1011" s="250"/>
      <c r="CF1011" s="250"/>
      <c r="CG1011" s="250"/>
      <c r="CH1011" s="250"/>
      <c r="CI1011" s="250"/>
      <c r="CJ1011" s="250"/>
      <c r="CK1011" s="250"/>
      <c r="CL1011" s="250"/>
      <c r="CM1011" s="250"/>
      <c r="CN1011" s="251"/>
      <c r="CO1011" s="127"/>
      <c r="CP1011" s="101"/>
      <c r="CQ1011" s="101"/>
    </row>
    <row r="1012" spans="4:95" ht="14.25" customHeight="1" x14ac:dyDescent="0.35">
      <c r="D1012" s="212" t="s">
        <v>1098</v>
      </c>
      <c r="E1012" s="213"/>
      <c r="F1012" s="213"/>
      <c r="G1012" s="213"/>
      <c r="H1012" s="213"/>
      <c r="I1012" s="213"/>
      <c r="J1012" s="213"/>
      <c r="K1012" s="213"/>
      <c r="L1012" s="213"/>
      <c r="M1012" s="213"/>
      <c r="N1012" s="213"/>
      <c r="O1012" s="213"/>
      <c r="P1012" s="213"/>
      <c r="Q1012" s="215"/>
      <c r="R1012" s="215"/>
      <c r="S1012" s="215"/>
      <c r="T1012" s="215"/>
      <c r="U1012" s="215"/>
      <c r="V1012" s="215"/>
      <c r="W1012" s="215"/>
      <c r="X1012" s="307" t="s">
        <v>1087</v>
      </c>
      <c r="Y1012" s="307"/>
      <c r="Z1012" s="307"/>
      <c r="AA1012" s="307"/>
      <c r="AB1012" s="307"/>
      <c r="AC1012" s="307"/>
      <c r="AD1012" s="307"/>
      <c r="AE1012" s="225">
        <v>1480.73</v>
      </c>
      <c r="AF1012" s="226"/>
      <c r="AG1012" s="226"/>
      <c r="AH1012" s="226"/>
      <c r="AI1012" s="226"/>
      <c r="AJ1012" s="226"/>
      <c r="AK1012" s="226"/>
      <c r="AL1012" s="226"/>
      <c r="AM1012" s="226"/>
      <c r="AN1012" s="226"/>
      <c r="AO1012" s="226"/>
      <c r="AP1012" s="226"/>
      <c r="AQ1012" s="226"/>
      <c r="AR1012" s="226"/>
      <c r="AS1012" s="226"/>
      <c r="AT1012" s="227"/>
      <c r="AV1012" s="215"/>
      <c r="AW1012" s="215"/>
      <c r="AX1012" s="215"/>
      <c r="AY1012" s="215"/>
      <c r="AZ1012" s="215"/>
      <c r="BA1012" s="215"/>
      <c r="BB1012" s="215"/>
      <c r="BC1012" s="215"/>
      <c r="BD1012" s="215"/>
      <c r="BE1012" s="215"/>
      <c r="BF1012" s="215"/>
      <c r="BG1012" s="215"/>
      <c r="BH1012" s="215"/>
      <c r="BI1012" s="215"/>
      <c r="BJ1012" s="215"/>
      <c r="BK1012" s="215"/>
      <c r="BL1012" s="215"/>
      <c r="BM1012" s="215"/>
      <c r="BN1012" s="215"/>
      <c r="BO1012" s="215"/>
      <c r="BP1012" s="215"/>
      <c r="BQ1012" s="215"/>
      <c r="BR1012" s="215"/>
      <c r="BS1012" s="215"/>
      <c r="BT1012" s="215"/>
      <c r="BU1012" s="215"/>
      <c r="BV1012" s="212"/>
      <c r="BW1012" s="213"/>
      <c r="BX1012" s="213"/>
      <c r="BY1012" s="213"/>
      <c r="BZ1012" s="213"/>
      <c r="CA1012" s="213"/>
      <c r="CB1012" s="213"/>
      <c r="CC1012" s="213"/>
      <c r="CD1012" s="213"/>
      <c r="CE1012" s="213"/>
      <c r="CF1012" s="213"/>
      <c r="CG1012" s="213"/>
      <c r="CH1012" s="213"/>
      <c r="CI1012" s="213"/>
      <c r="CJ1012" s="213"/>
      <c r="CK1012" s="213"/>
      <c r="CL1012" s="213"/>
      <c r="CM1012" s="213"/>
      <c r="CN1012" s="214"/>
      <c r="CO1012" s="127"/>
      <c r="CP1012" s="101"/>
      <c r="CQ1012" s="101"/>
    </row>
    <row r="1013" spans="4:95" ht="14.25" customHeight="1" x14ac:dyDescent="0.35">
      <c r="D1013" s="212" t="s">
        <v>1099</v>
      </c>
      <c r="E1013" s="213"/>
      <c r="F1013" s="213"/>
      <c r="G1013" s="213"/>
      <c r="H1013" s="213"/>
      <c r="I1013" s="213"/>
      <c r="J1013" s="213"/>
      <c r="K1013" s="213"/>
      <c r="L1013" s="213"/>
      <c r="M1013" s="213"/>
      <c r="N1013" s="213"/>
      <c r="O1013" s="213"/>
      <c r="P1013" s="213"/>
      <c r="Q1013" s="215"/>
      <c r="R1013" s="215"/>
      <c r="S1013" s="215"/>
      <c r="T1013" s="215"/>
      <c r="U1013" s="215"/>
      <c r="V1013" s="215"/>
      <c r="W1013" s="215"/>
      <c r="X1013" s="307" t="s">
        <v>1087</v>
      </c>
      <c r="Y1013" s="307"/>
      <c r="Z1013" s="307"/>
      <c r="AA1013" s="307"/>
      <c r="AB1013" s="307"/>
      <c r="AC1013" s="307"/>
      <c r="AD1013" s="307"/>
      <c r="AE1013" s="225">
        <v>1324.8</v>
      </c>
      <c r="AF1013" s="226"/>
      <c r="AG1013" s="226"/>
      <c r="AH1013" s="226"/>
      <c r="AI1013" s="226"/>
      <c r="AJ1013" s="226"/>
      <c r="AK1013" s="226"/>
      <c r="AL1013" s="226"/>
      <c r="AM1013" s="226"/>
      <c r="AN1013" s="226"/>
      <c r="AO1013" s="226"/>
      <c r="AP1013" s="226"/>
      <c r="AQ1013" s="226"/>
      <c r="AR1013" s="226"/>
      <c r="AS1013" s="226"/>
      <c r="AT1013" s="227"/>
      <c r="AV1013" s="215"/>
      <c r="AW1013" s="215"/>
      <c r="AX1013" s="215"/>
      <c r="AY1013" s="215"/>
      <c r="AZ1013" s="215"/>
      <c r="BA1013" s="215"/>
      <c r="BB1013" s="215"/>
      <c r="BC1013" s="215"/>
      <c r="BD1013" s="215"/>
      <c r="BE1013" s="215"/>
      <c r="BF1013" s="215"/>
      <c r="BG1013" s="215"/>
      <c r="BH1013" s="215"/>
      <c r="BI1013" s="215"/>
      <c r="BJ1013" s="215"/>
      <c r="BK1013" s="215"/>
      <c r="BL1013" s="215"/>
      <c r="BM1013" s="215"/>
      <c r="BN1013" s="215"/>
      <c r="BO1013" s="215"/>
      <c r="BP1013" s="215"/>
      <c r="BQ1013" s="215"/>
      <c r="BR1013" s="215"/>
      <c r="BS1013" s="215"/>
      <c r="BT1013" s="215"/>
      <c r="BU1013" s="215"/>
      <c r="BV1013" s="212"/>
      <c r="BW1013" s="213"/>
      <c r="BX1013" s="213"/>
      <c r="BY1013" s="213"/>
      <c r="BZ1013" s="213"/>
      <c r="CA1013" s="213"/>
      <c r="CB1013" s="213"/>
      <c r="CC1013" s="213"/>
      <c r="CD1013" s="213"/>
      <c r="CE1013" s="213"/>
      <c r="CF1013" s="213"/>
      <c r="CG1013" s="213"/>
      <c r="CH1013" s="213"/>
      <c r="CI1013" s="213"/>
      <c r="CJ1013" s="213"/>
      <c r="CK1013" s="213"/>
      <c r="CL1013" s="213"/>
      <c r="CM1013" s="213"/>
      <c r="CN1013" s="214"/>
      <c r="CO1013" s="127"/>
      <c r="CP1013" s="101"/>
      <c r="CQ1013" s="101"/>
    </row>
    <row r="1014" spans="4:95" ht="14.25" customHeight="1" x14ac:dyDescent="0.35">
      <c r="D1014" s="212" t="s">
        <v>1100</v>
      </c>
      <c r="E1014" s="213"/>
      <c r="F1014" s="213"/>
      <c r="G1014" s="213"/>
      <c r="H1014" s="213"/>
      <c r="I1014" s="213"/>
      <c r="J1014" s="213"/>
      <c r="K1014" s="213"/>
      <c r="L1014" s="213"/>
      <c r="M1014" s="213"/>
      <c r="N1014" s="213"/>
      <c r="O1014" s="213"/>
      <c r="P1014" s="213"/>
      <c r="Q1014" s="215"/>
      <c r="R1014" s="215"/>
      <c r="S1014" s="215"/>
      <c r="T1014" s="215"/>
      <c r="U1014" s="215"/>
      <c r="V1014" s="215"/>
      <c r="W1014" s="215"/>
      <c r="X1014" s="307" t="s">
        <v>1087</v>
      </c>
      <c r="Y1014" s="307"/>
      <c r="Z1014" s="307"/>
      <c r="AA1014" s="307"/>
      <c r="AB1014" s="307"/>
      <c r="AC1014" s="307"/>
      <c r="AD1014" s="307"/>
      <c r="AE1014" s="225">
        <v>422</v>
      </c>
      <c r="AF1014" s="226"/>
      <c r="AG1014" s="226"/>
      <c r="AH1014" s="226"/>
      <c r="AI1014" s="226"/>
      <c r="AJ1014" s="226"/>
      <c r="AK1014" s="226"/>
      <c r="AL1014" s="226"/>
      <c r="AM1014" s="226"/>
      <c r="AN1014" s="226"/>
      <c r="AO1014" s="226"/>
      <c r="AP1014" s="226"/>
      <c r="AQ1014" s="226"/>
      <c r="AR1014" s="226"/>
      <c r="AS1014" s="226"/>
      <c r="AT1014" s="227"/>
      <c r="AV1014" s="215"/>
      <c r="AW1014" s="215"/>
      <c r="AX1014" s="215"/>
      <c r="AY1014" s="215"/>
      <c r="AZ1014" s="215"/>
      <c r="BA1014" s="215"/>
      <c r="BB1014" s="215"/>
      <c r="BC1014" s="215"/>
      <c r="BD1014" s="215"/>
      <c r="BE1014" s="215"/>
      <c r="BF1014" s="215"/>
      <c r="BG1014" s="215"/>
      <c r="BH1014" s="215"/>
      <c r="BI1014" s="215"/>
      <c r="BJ1014" s="215"/>
      <c r="BK1014" s="215"/>
      <c r="BL1014" s="215"/>
      <c r="BM1014" s="215"/>
      <c r="BN1014" s="215"/>
      <c r="BO1014" s="215"/>
      <c r="BP1014" s="215"/>
      <c r="BQ1014" s="215"/>
      <c r="BR1014" s="215"/>
      <c r="BS1014" s="215"/>
      <c r="BT1014" s="215"/>
      <c r="BU1014" s="215"/>
      <c r="BV1014" s="212"/>
      <c r="BW1014" s="213"/>
      <c r="BX1014" s="213"/>
      <c r="BY1014" s="213"/>
      <c r="BZ1014" s="213"/>
      <c r="CA1014" s="213"/>
      <c r="CB1014" s="213"/>
      <c r="CC1014" s="213"/>
      <c r="CD1014" s="213"/>
      <c r="CE1014" s="213"/>
      <c r="CF1014" s="213"/>
      <c r="CG1014" s="213"/>
      <c r="CH1014" s="213"/>
      <c r="CI1014" s="213"/>
      <c r="CJ1014" s="213"/>
      <c r="CK1014" s="213"/>
      <c r="CL1014" s="213"/>
      <c r="CM1014" s="213"/>
      <c r="CN1014" s="214"/>
      <c r="CO1014" s="127"/>
      <c r="CP1014" s="101"/>
      <c r="CQ1014" s="101"/>
    </row>
    <row r="1015" spans="4:95" ht="14.25" customHeight="1" x14ac:dyDescent="0.35">
      <c r="D1015" s="212" t="s">
        <v>1101</v>
      </c>
      <c r="E1015" s="213"/>
      <c r="F1015" s="213"/>
      <c r="G1015" s="213"/>
      <c r="H1015" s="213"/>
      <c r="I1015" s="213"/>
      <c r="J1015" s="213"/>
      <c r="K1015" s="213"/>
      <c r="L1015" s="213"/>
      <c r="M1015" s="213"/>
      <c r="N1015" s="213"/>
      <c r="O1015" s="213"/>
      <c r="P1015" s="213"/>
      <c r="Q1015" s="215"/>
      <c r="R1015" s="215"/>
      <c r="S1015" s="215"/>
      <c r="T1015" s="215"/>
      <c r="U1015" s="215"/>
      <c r="V1015" s="215"/>
      <c r="W1015" s="215"/>
      <c r="X1015" s="307" t="s">
        <v>1087</v>
      </c>
      <c r="Y1015" s="307"/>
      <c r="Z1015" s="307"/>
      <c r="AA1015" s="307"/>
      <c r="AB1015" s="307"/>
      <c r="AC1015" s="307"/>
      <c r="AD1015" s="307"/>
      <c r="AE1015" s="225">
        <v>92.1</v>
      </c>
      <c r="AF1015" s="226"/>
      <c r="AG1015" s="226"/>
      <c r="AH1015" s="226"/>
      <c r="AI1015" s="226"/>
      <c r="AJ1015" s="226"/>
      <c r="AK1015" s="226"/>
      <c r="AL1015" s="226"/>
      <c r="AM1015" s="226"/>
      <c r="AN1015" s="226"/>
      <c r="AO1015" s="226"/>
      <c r="AP1015" s="226"/>
      <c r="AQ1015" s="226"/>
      <c r="AR1015" s="226"/>
      <c r="AS1015" s="226"/>
      <c r="AT1015" s="227"/>
      <c r="AV1015" s="215"/>
      <c r="AW1015" s="215"/>
      <c r="AX1015" s="215"/>
      <c r="AY1015" s="215"/>
      <c r="AZ1015" s="215"/>
      <c r="BA1015" s="215"/>
      <c r="BB1015" s="215"/>
      <c r="BC1015" s="215"/>
      <c r="BD1015" s="215"/>
      <c r="BE1015" s="215"/>
      <c r="BF1015" s="215"/>
      <c r="BG1015" s="215"/>
      <c r="BH1015" s="215"/>
      <c r="BI1015" s="215"/>
      <c r="BJ1015" s="215"/>
      <c r="BK1015" s="215"/>
      <c r="BL1015" s="215"/>
      <c r="BM1015" s="215"/>
      <c r="BN1015" s="215"/>
      <c r="BO1015" s="215"/>
      <c r="BP1015" s="215"/>
      <c r="BQ1015" s="215"/>
      <c r="BR1015" s="215"/>
      <c r="BS1015" s="215"/>
      <c r="BT1015" s="215"/>
      <c r="BU1015" s="215"/>
      <c r="BV1015" s="212"/>
      <c r="BW1015" s="213"/>
      <c r="BX1015" s="213"/>
      <c r="BY1015" s="213"/>
      <c r="BZ1015" s="213"/>
      <c r="CA1015" s="213"/>
      <c r="CB1015" s="213"/>
      <c r="CC1015" s="213"/>
      <c r="CD1015" s="213"/>
      <c r="CE1015" s="213"/>
      <c r="CF1015" s="213"/>
      <c r="CG1015" s="213"/>
      <c r="CH1015" s="213"/>
      <c r="CI1015" s="213"/>
      <c r="CJ1015" s="213"/>
      <c r="CK1015" s="213"/>
      <c r="CL1015" s="213"/>
      <c r="CM1015" s="213"/>
      <c r="CN1015" s="214"/>
      <c r="CO1015" s="127"/>
      <c r="CP1015" s="101"/>
      <c r="CQ1015" s="101"/>
    </row>
    <row r="1016" spans="4:95" ht="14.25" customHeight="1" x14ac:dyDescent="0.35">
      <c r="D1016" s="212" t="s">
        <v>1102</v>
      </c>
      <c r="E1016" s="213"/>
      <c r="F1016" s="213"/>
      <c r="G1016" s="213"/>
      <c r="H1016" s="213"/>
      <c r="I1016" s="213"/>
      <c r="J1016" s="213"/>
      <c r="K1016" s="213"/>
      <c r="L1016" s="213"/>
      <c r="M1016" s="213"/>
      <c r="N1016" s="213"/>
      <c r="O1016" s="213"/>
      <c r="P1016" s="213"/>
      <c r="Q1016" s="215"/>
      <c r="R1016" s="215"/>
      <c r="S1016" s="215"/>
      <c r="T1016" s="215"/>
      <c r="U1016" s="215"/>
      <c r="V1016" s="215"/>
      <c r="W1016" s="215"/>
      <c r="X1016" s="307" t="s">
        <v>1087</v>
      </c>
      <c r="Y1016" s="307"/>
      <c r="Z1016" s="307"/>
      <c r="AA1016" s="307"/>
      <c r="AB1016" s="307"/>
      <c r="AC1016" s="307"/>
      <c r="AD1016" s="307"/>
      <c r="AE1016" s="225">
        <v>47.9</v>
      </c>
      <c r="AF1016" s="226"/>
      <c r="AG1016" s="226"/>
      <c r="AH1016" s="226"/>
      <c r="AI1016" s="226"/>
      <c r="AJ1016" s="226"/>
      <c r="AK1016" s="226"/>
      <c r="AL1016" s="226"/>
      <c r="AM1016" s="226"/>
      <c r="AN1016" s="226"/>
      <c r="AO1016" s="226"/>
      <c r="AP1016" s="226"/>
      <c r="AQ1016" s="226"/>
      <c r="AR1016" s="226"/>
      <c r="AS1016" s="226"/>
      <c r="AT1016" s="227"/>
      <c r="AV1016" s="215"/>
      <c r="AW1016" s="215"/>
      <c r="AX1016" s="215"/>
      <c r="AY1016" s="215"/>
      <c r="AZ1016" s="215"/>
      <c r="BA1016" s="215"/>
      <c r="BB1016" s="215"/>
      <c r="BC1016" s="215"/>
      <c r="BD1016" s="215"/>
      <c r="BE1016" s="215"/>
      <c r="BF1016" s="215"/>
      <c r="BG1016" s="215"/>
      <c r="BH1016" s="215"/>
      <c r="BI1016" s="215"/>
      <c r="BJ1016" s="215"/>
      <c r="BK1016" s="215"/>
      <c r="BL1016" s="215"/>
      <c r="BM1016" s="215"/>
      <c r="BN1016" s="215"/>
      <c r="BO1016" s="215"/>
      <c r="BP1016" s="215"/>
      <c r="BQ1016" s="215"/>
      <c r="BR1016" s="215"/>
      <c r="BS1016" s="215"/>
      <c r="BT1016" s="215"/>
      <c r="BU1016" s="215"/>
      <c r="BV1016" s="212"/>
      <c r="BW1016" s="213"/>
      <c r="BX1016" s="213"/>
      <c r="BY1016" s="213"/>
      <c r="BZ1016" s="213"/>
      <c r="CA1016" s="213"/>
      <c r="CB1016" s="213"/>
      <c r="CC1016" s="213"/>
      <c r="CD1016" s="213"/>
      <c r="CE1016" s="213"/>
      <c r="CF1016" s="213"/>
      <c r="CG1016" s="213"/>
      <c r="CH1016" s="213"/>
      <c r="CI1016" s="213"/>
      <c r="CJ1016" s="213"/>
      <c r="CK1016" s="213"/>
      <c r="CL1016" s="213"/>
      <c r="CM1016" s="213"/>
      <c r="CN1016" s="214"/>
      <c r="CO1016" s="127"/>
      <c r="CP1016" s="101"/>
      <c r="CQ1016" s="101"/>
    </row>
    <row r="1017" spans="4:95" ht="14.25" customHeight="1" x14ac:dyDescent="0.35">
      <c r="D1017" s="212" t="s">
        <v>1103</v>
      </c>
      <c r="E1017" s="213"/>
      <c r="F1017" s="213"/>
      <c r="G1017" s="213"/>
      <c r="H1017" s="213"/>
      <c r="I1017" s="213"/>
      <c r="J1017" s="213"/>
      <c r="K1017" s="213"/>
      <c r="L1017" s="213"/>
      <c r="M1017" s="213"/>
      <c r="N1017" s="213"/>
      <c r="O1017" s="213"/>
      <c r="P1017" s="213"/>
      <c r="Q1017" s="215"/>
      <c r="R1017" s="215"/>
      <c r="S1017" s="215"/>
      <c r="T1017" s="215"/>
      <c r="U1017" s="215"/>
      <c r="V1017" s="215"/>
      <c r="W1017" s="215"/>
      <c r="X1017" s="307" t="s">
        <v>1087</v>
      </c>
      <c r="Y1017" s="307"/>
      <c r="Z1017" s="307"/>
      <c r="AA1017" s="307"/>
      <c r="AB1017" s="307"/>
      <c r="AC1017" s="307"/>
      <c r="AD1017" s="307"/>
      <c r="AE1017" s="225">
        <v>29</v>
      </c>
      <c r="AF1017" s="226"/>
      <c r="AG1017" s="226"/>
      <c r="AH1017" s="226"/>
      <c r="AI1017" s="226"/>
      <c r="AJ1017" s="226"/>
      <c r="AK1017" s="226"/>
      <c r="AL1017" s="226"/>
      <c r="AM1017" s="226"/>
      <c r="AN1017" s="226"/>
      <c r="AO1017" s="226"/>
      <c r="AP1017" s="226"/>
      <c r="AQ1017" s="226"/>
      <c r="AR1017" s="226"/>
      <c r="AS1017" s="226"/>
      <c r="AT1017" s="227"/>
      <c r="AV1017" s="215"/>
      <c r="AW1017" s="215"/>
      <c r="AX1017" s="215"/>
      <c r="AY1017" s="215"/>
      <c r="AZ1017" s="215"/>
      <c r="BA1017" s="215"/>
      <c r="BB1017" s="215"/>
      <c r="BC1017" s="215"/>
      <c r="BD1017" s="215"/>
      <c r="BE1017" s="215"/>
      <c r="BF1017" s="215"/>
      <c r="BG1017" s="215"/>
      <c r="BH1017" s="215"/>
      <c r="BI1017" s="215"/>
      <c r="BJ1017" s="215"/>
      <c r="BK1017" s="215"/>
      <c r="BL1017" s="215"/>
      <c r="BM1017" s="215"/>
      <c r="BN1017" s="215"/>
      <c r="BO1017" s="215"/>
      <c r="BP1017" s="215"/>
      <c r="BQ1017" s="215"/>
      <c r="BR1017" s="215"/>
      <c r="BS1017" s="215"/>
      <c r="BT1017" s="215"/>
      <c r="BU1017" s="215"/>
      <c r="BV1017" s="212"/>
      <c r="BW1017" s="213"/>
      <c r="BX1017" s="213"/>
      <c r="BY1017" s="213"/>
      <c r="BZ1017" s="213"/>
      <c r="CA1017" s="213"/>
      <c r="CB1017" s="213"/>
      <c r="CC1017" s="213"/>
      <c r="CD1017" s="213"/>
      <c r="CE1017" s="213"/>
      <c r="CF1017" s="213"/>
      <c r="CG1017" s="213"/>
      <c r="CH1017" s="213"/>
      <c r="CI1017" s="213"/>
      <c r="CJ1017" s="213"/>
      <c r="CK1017" s="213"/>
      <c r="CL1017" s="213"/>
      <c r="CM1017" s="213"/>
      <c r="CN1017" s="214"/>
      <c r="CO1017" s="127"/>
      <c r="CP1017" s="101"/>
      <c r="CQ1017" s="101"/>
    </row>
    <row r="1018" spans="4:95" ht="14.25" customHeight="1" x14ac:dyDescent="0.35">
      <c r="D1018" s="212" t="s">
        <v>1104</v>
      </c>
      <c r="E1018" s="213"/>
      <c r="F1018" s="213"/>
      <c r="G1018" s="213"/>
      <c r="H1018" s="213"/>
      <c r="I1018" s="213"/>
      <c r="J1018" s="213"/>
      <c r="K1018" s="213"/>
      <c r="L1018" s="213"/>
      <c r="M1018" s="213"/>
      <c r="N1018" s="213"/>
      <c r="O1018" s="213"/>
      <c r="P1018" s="213"/>
      <c r="Q1018" s="215"/>
      <c r="R1018" s="215"/>
      <c r="S1018" s="215"/>
      <c r="T1018" s="215"/>
      <c r="U1018" s="215"/>
      <c r="V1018" s="215"/>
      <c r="W1018" s="215"/>
      <c r="X1018" s="307" t="s">
        <v>1087</v>
      </c>
      <c r="Y1018" s="307"/>
      <c r="Z1018" s="307"/>
      <c r="AA1018" s="307"/>
      <c r="AB1018" s="307"/>
      <c r="AC1018" s="307"/>
      <c r="AD1018" s="307"/>
      <c r="AE1018" s="225">
        <v>35</v>
      </c>
      <c r="AF1018" s="226"/>
      <c r="AG1018" s="226"/>
      <c r="AH1018" s="226"/>
      <c r="AI1018" s="226"/>
      <c r="AJ1018" s="226"/>
      <c r="AK1018" s="226"/>
      <c r="AL1018" s="226"/>
      <c r="AM1018" s="226"/>
      <c r="AN1018" s="226"/>
      <c r="AO1018" s="226"/>
      <c r="AP1018" s="226"/>
      <c r="AQ1018" s="226"/>
      <c r="AR1018" s="226"/>
      <c r="AS1018" s="226"/>
      <c r="AT1018" s="227"/>
      <c r="AV1018" s="215"/>
      <c r="AW1018" s="215"/>
      <c r="AX1018" s="215"/>
      <c r="AY1018" s="215"/>
      <c r="AZ1018" s="215"/>
      <c r="BA1018" s="215"/>
      <c r="BB1018" s="215"/>
      <c r="BC1018" s="215"/>
      <c r="BD1018" s="215"/>
      <c r="BE1018" s="215"/>
      <c r="BF1018" s="215"/>
      <c r="BG1018" s="215"/>
      <c r="BH1018" s="215"/>
      <c r="BI1018" s="215"/>
      <c r="BJ1018" s="215"/>
      <c r="BK1018" s="215"/>
      <c r="BL1018" s="215"/>
      <c r="BM1018" s="215"/>
      <c r="BN1018" s="215"/>
      <c r="BO1018" s="215"/>
      <c r="BP1018" s="215"/>
      <c r="BQ1018" s="215"/>
      <c r="BR1018" s="215"/>
      <c r="BS1018" s="215"/>
      <c r="BT1018" s="215"/>
      <c r="BU1018" s="215"/>
      <c r="BV1018" s="212"/>
      <c r="BW1018" s="213"/>
      <c r="BX1018" s="213"/>
      <c r="BY1018" s="213"/>
      <c r="BZ1018" s="213"/>
      <c r="CA1018" s="213"/>
      <c r="CB1018" s="213"/>
      <c r="CC1018" s="213"/>
      <c r="CD1018" s="213"/>
      <c r="CE1018" s="213"/>
      <c r="CF1018" s="213"/>
      <c r="CG1018" s="213"/>
      <c r="CH1018" s="213"/>
      <c r="CI1018" s="213"/>
      <c r="CJ1018" s="213"/>
      <c r="CK1018" s="213"/>
      <c r="CL1018" s="213"/>
      <c r="CM1018" s="213"/>
      <c r="CN1018" s="214"/>
      <c r="CO1018" s="127"/>
      <c r="CP1018" s="101"/>
      <c r="CQ1018" s="101"/>
    </row>
    <row r="1019" spans="4:95" ht="14.25" customHeight="1" x14ac:dyDescent="0.35">
      <c r="D1019" s="212" t="s">
        <v>1105</v>
      </c>
      <c r="E1019" s="213"/>
      <c r="F1019" s="213"/>
      <c r="G1019" s="213"/>
      <c r="H1019" s="213"/>
      <c r="I1019" s="213"/>
      <c r="J1019" s="213"/>
      <c r="K1019" s="213"/>
      <c r="L1019" s="213"/>
      <c r="M1019" s="213"/>
      <c r="N1019" s="213"/>
      <c r="O1019" s="213"/>
      <c r="P1019" s="213"/>
      <c r="Q1019" s="215"/>
      <c r="R1019" s="215"/>
      <c r="S1019" s="215"/>
      <c r="T1019" s="215"/>
      <c r="U1019" s="215"/>
      <c r="V1019" s="215"/>
      <c r="W1019" s="215"/>
      <c r="X1019" s="307" t="s">
        <v>1087</v>
      </c>
      <c r="Y1019" s="307"/>
      <c r="Z1019" s="307"/>
      <c r="AA1019" s="307"/>
      <c r="AB1019" s="307"/>
      <c r="AC1019" s="307"/>
      <c r="AD1019" s="307"/>
      <c r="AE1019" s="225" t="s">
        <v>1106</v>
      </c>
      <c r="AF1019" s="226"/>
      <c r="AG1019" s="226"/>
      <c r="AH1019" s="226"/>
      <c r="AI1019" s="226"/>
      <c r="AJ1019" s="226"/>
      <c r="AK1019" s="226"/>
      <c r="AL1019" s="226"/>
      <c r="AM1019" s="226"/>
      <c r="AN1019" s="226"/>
      <c r="AO1019" s="226"/>
      <c r="AP1019" s="226"/>
      <c r="AQ1019" s="226"/>
      <c r="AR1019" s="226"/>
      <c r="AS1019" s="226"/>
      <c r="AT1019" s="227"/>
      <c r="AV1019" s="215"/>
      <c r="AW1019" s="215"/>
      <c r="AX1019" s="215"/>
      <c r="AY1019" s="215"/>
      <c r="AZ1019" s="215"/>
      <c r="BA1019" s="215"/>
      <c r="BB1019" s="215"/>
      <c r="BC1019" s="215"/>
      <c r="BD1019" s="215"/>
      <c r="BE1019" s="215"/>
      <c r="BF1019" s="215"/>
      <c r="BG1019" s="215"/>
      <c r="BH1019" s="215"/>
      <c r="BI1019" s="215"/>
      <c r="BJ1019" s="215"/>
      <c r="BK1019" s="215"/>
      <c r="BL1019" s="215"/>
      <c r="BM1019" s="215"/>
      <c r="BN1019" s="215"/>
      <c r="BO1019" s="215"/>
      <c r="BP1019" s="215"/>
      <c r="BQ1019" s="215"/>
      <c r="BR1019" s="215"/>
      <c r="BS1019" s="215"/>
      <c r="BT1019" s="215"/>
      <c r="BU1019" s="215"/>
      <c r="BV1019" s="212"/>
      <c r="BW1019" s="213"/>
      <c r="BX1019" s="213"/>
      <c r="BY1019" s="213"/>
      <c r="BZ1019" s="213"/>
      <c r="CA1019" s="213"/>
      <c r="CB1019" s="213"/>
      <c r="CC1019" s="213"/>
      <c r="CD1019" s="213"/>
      <c r="CE1019" s="213"/>
      <c r="CF1019" s="213"/>
      <c r="CG1019" s="213"/>
      <c r="CH1019" s="213"/>
      <c r="CI1019" s="213"/>
      <c r="CJ1019" s="213"/>
      <c r="CK1019" s="213"/>
      <c r="CL1019" s="213"/>
      <c r="CM1019" s="213"/>
      <c r="CN1019" s="214"/>
      <c r="CO1019" s="127"/>
      <c r="CP1019" s="101"/>
      <c r="CQ1019" s="101"/>
    </row>
    <row r="1020" spans="4:95" ht="14.25" customHeight="1" x14ac:dyDescent="0.35">
      <c r="D1020" s="212" t="s">
        <v>1107</v>
      </c>
      <c r="E1020" s="213"/>
      <c r="F1020" s="213"/>
      <c r="G1020" s="213"/>
      <c r="H1020" s="213"/>
      <c r="I1020" s="213"/>
      <c r="J1020" s="213"/>
      <c r="K1020" s="213"/>
      <c r="L1020" s="213"/>
      <c r="M1020" s="213"/>
      <c r="N1020" s="213"/>
      <c r="O1020" s="213"/>
      <c r="P1020" s="213"/>
      <c r="Q1020" s="215"/>
      <c r="R1020" s="215"/>
      <c r="S1020" s="215"/>
      <c r="T1020" s="215"/>
      <c r="U1020" s="215"/>
      <c r="V1020" s="215"/>
      <c r="W1020" s="215"/>
      <c r="X1020" s="307" t="s">
        <v>1087</v>
      </c>
      <c r="Y1020" s="307"/>
      <c r="Z1020" s="307"/>
      <c r="AA1020" s="307"/>
      <c r="AB1020" s="307"/>
      <c r="AC1020" s="307"/>
      <c r="AD1020" s="307"/>
      <c r="AE1020" s="225">
        <v>4</v>
      </c>
      <c r="AF1020" s="226"/>
      <c r="AG1020" s="226"/>
      <c r="AH1020" s="226"/>
      <c r="AI1020" s="226"/>
      <c r="AJ1020" s="226"/>
      <c r="AK1020" s="226"/>
      <c r="AL1020" s="226"/>
      <c r="AM1020" s="226"/>
      <c r="AN1020" s="226"/>
      <c r="AO1020" s="226"/>
      <c r="AP1020" s="226"/>
      <c r="AQ1020" s="226"/>
      <c r="AR1020" s="226"/>
      <c r="AS1020" s="226"/>
      <c r="AT1020" s="227"/>
      <c r="AV1020" s="215"/>
      <c r="AW1020" s="215"/>
      <c r="AX1020" s="215"/>
      <c r="AY1020" s="215"/>
      <c r="AZ1020" s="215"/>
      <c r="BA1020" s="215"/>
      <c r="BB1020" s="215"/>
      <c r="BC1020" s="215"/>
      <c r="BD1020" s="215"/>
      <c r="BE1020" s="215"/>
      <c r="BF1020" s="215"/>
      <c r="BG1020" s="215"/>
      <c r="BH1020" s="215"/>
      <c r="BI1020" s="215"/>
      <c r="BJ1020" s="215"/>
      <c r="BK1020" s="215"/>
      <c r="BL1020" s="215"/>
      <c r="BM1020" s="215"/>
      <c r="BN1020" s="215"/>
      <c r="BO1020" s="215"/>
      <c r="BP1020" s="215"/>
      <c r="BQ1020" s="215"/>
      <c r="BR1020" s="215"/>
      <c r="BS1020" s="215"/>
      <c r="BT1020" s="215"/>
      <c r="BU1020" s="215"/>
      <c r="BV1020" s="212"/>
      <c r="BW1020" s="213"/>
      <c r="BX1020" s="213"/>
      <c r="BY1020" s="213"/>
      <c r="BZ1020" s="213"/>
      <c r="CA1020" s="213"/>
      <c r="CB1020" s="213"/>
      <c r="CC1020" s="213"/>
      <c r="CD1020" s="213"/>
      <c r="CE1020" s="213"/>
      <c r="CF1020" s="213"/>
      <c r="CG1020" s="213"/>
      <c r="CH1020" s="213"/>
      <c r="CI1020" s="213"/>
      <c r="CJ1020" s="213"/>
      <c r="CK1020" s="213"/>
      <c r="CL1020" s="213"/>
      <c r="CM1020" s="213"/>
      <c r="CN1020" s="214"/>
      <c r="CO1020" s="127"/>
      <c r="CP1020" s="101"/>
      <c r="CQ1020" s="101"/>
    </row>
    <row r="1021" spans="4:95" ht="14.25" customHeight="1" x14ac:dyDescent="0.35">
      <c r="D1021" s="212" t="s">
        <v>1108</v>
      </c>
      <c r="E1021" s="213"/>
      <c r="F1021" s="213"/>
      <c r="G1021" s="213"/>
      <c r="H1021" s="213"/>
      <c r="I1021" s="213"/>
      <c r="J1021" s="213"/>
      <c r="K1021" s="213"/>
      <c r="L1021" s="213"/>
      <c r="M1021" s="213"/>
      <c r="N1021" s="213"/>
      <c r="O1021" s="213"/>
      <c r="P1021" s="213"/>
      <c r="Q1021" s="215" t="s">
        <v>1087</v>
      </c>
      <c r="R1021" s="215"/>
      <c r="S1021" s="215"/>
      <c r="T1021" s="215"/>
      <c r="U1021" s="215"/>
      <c r="V1021" s="215"/>
      <c r="W1021" s="215"/>
      <c r="X1021" s="307"/>
      <c r="Y1021" s="307"/>
      <c r="Z1021" s="307"/>
      <c r="AA1021" s="307"/>
      <c r="AB1021" s="307"/>
      <c r="AC1021" s="307"/>
      <c r="AD1021" s="307"/>
      <c r="AE1021" s="225">
        <v>3</v>
      </c>
      <c r="AF1021" s="226"/>
      <c r="AG1021" s="226"/>
      <c r="AH1021" s="226"/>
      <c r="AI1021" s="226"/>
      <c r="AJ1021" s="226"/>
      <c r="AK1021" s="226"/>
      <c r="AL1021" s="226"/>
      <c r="AM1021" s="226"/>
      <c r="AN1021" s="226"/>
      <c r="AO1021" s="226"/>
      <c r="AP1021" s="226"/>
      <c r="AQ1021" s="226"/>
      <c r="AR1021" s="226"/>
      <c r="AS1021" s="226"/>
      <c r="AT1021" s="227"/>
      <c r="AV1021" s="215"/>
      <c r="AW1021" s="215"/>
      <c r="AX1021" s="215"/>
      <c r="AY1021" s="215"/>
      <c r="AZ1021" s="215"/>
      <c r="BA1021" s="215"/>
      <c r="BB1021" s="215"/>
      <c r="BC1021" s="215"/>
      <c r="BD1021" s="215"/>
      <c r="BE1021" s="215"/>
      <c r="BF1021" s="215"/>
      <c r="BG1021" s="215"/>
      <c r="BH1021" s="215"/>
      <c r="BI1021" s="215"/>
      <c r="BJ1021" s="215"/>
      <c r="BK1021" s="215"/>
      <c r="BL1021" s="215"/>
      <c r="BM1021" s="215"/>
      <c r="BN1021" s="215"/>
      <c r="BO1021" s="215"/>
      <c r="BP1021" s="215"/>
      <c r="BQ1021" s="215"/>
      <c r="BR1021" s="215"/>
      <c r="BS1021" s="215"/>
      <c r="BT1021" s="215"/>
      <c r="BU1021" s="215"/>
      <c r="BV1021" s="215"/>
      <c r="BW1021" s="215"/>
      <c r="BX1021" s="215"/>
      <c r="BY1021" s="215"/>
      <c r="BZ1021" s="215"/>
      <c r="CA1021" s="215"/>
      <c r="CB1021" s="215"/>
      <c r="CC1021" s="215"/>
      <c r="CD1021" s="215"/>
      <c r="CE1021" s="215"/>
      <c r="CF1021" s="215"/>
      <c r="CG1021" s="215"/>
      <c r="CH1021" s="215"/>
      <c r="CI1021" s="215"/>
      <c r="CJ1021" s="215"/>
      <c r="CK1021" s="215"/>
      <c r="CL1021" s="215"/>
      <c r="CM1021" s="215"/>
      <c r="CN1021" s="215"/>
      <c r="CO1021" s="127"/>
      <c r="CP1021" s="101"/>
      <c r="CQ1021" s="101"/>
    </row>
    <row r="1022" spans="4:95" ht="14.25" customHeight="1" x14ac:dyDescent="0.35">
      <c r="D1022" s="212"/>
      <c r="E1022" s="213"/>
      <c r="F1022" s="213"/>
      <c r="G1022" s="213"/>
      <c r="H1022" s="213"/>
      <c r="I1022" s="213"/>
      <c r="J1022" s="213"/>
      <c r="K1022" s="213"/>
      <c r="L1022" s="213"/>
      <c r="M1022" s="213"/>
      <c r="N1022" s="213"/>
      <c r="O1022" s="213"/>
      <c r="P1022" s="213"/>
      <c r="Q1022" s="215"/>
      <c r="R1022" s="215"/>
      <c r="S1022" s="215"/>
      <c r="T1022" s="215"/>
      <c r="U1022" s="215"/>
      <c r="V1022" s="215"/>
      <c r="W1022" s="215"/>
      <c r="X1022" s="307"/>
      <c r="Y1022" s="307"/>
      <c r="Z1022" s="307"/>
      <c r="AA1022" s="307"/>
      <c r="AB1022" s="307"/>
      <c r="AC1022" s="307"/>
      <c r="AD1022" s="307"/>
      <c r="AE1022" s="225"/>
      <c r="AF1022" s="226"/>
      <c r="AG1022" s="226"/>
      <c r="AH1022" s="226"/>
      <c r="AI1022" s="226"/>
      <c r="AJ1022" s="226"/>
      <c r="AK1022" s="226"/>
      <c r="AL1022" s="226"/>
      <c r="AM1022" s="226"/>
      <c r="AN1022" s="226"/>
      <c r="AO1022" s="226"/>
      <c r="AP1022" s="226"/>
      <c r="AQ1022" s="226"/>
      <c r="AR1022" s="226"/>
      <c r="AS1022" s="226"/>
      <c r="AT1022" s="227"/>
      <c r="AV1022" s="557" t="s">
        <v>535</v>
      </c>
      <c r="AW1022" s="557"/>
      <c r="AX1022" s="557"/>
      <c r="AY1022" s="557"/>
      <c r="AZ1022" s="557"/>
      <c r="BA1022" s="557"/>
      <c r="BB1022" s="557"/>
      <c r="BC1022" s="557"/>
      <c r="BD1022" s="557"/>
      <c r="BE1022" s="557"/>
      <c r="BF1022" s="557"/>
      <c r="BG1022" s="557"/>
      <c r="BH1022" s="557"/>
      <c r="BI1022" s="557"/>
      <c r="BJ1022" s="557"/>
      <c r="BK1022" s="557"/>
      <c r="BL1022" s="557"/>
      <c r="BM1022" s="557"/>
      <c r="BN1022" s="557"/>
      <c r="BO1022" s="557"/>
      <c r="BP1022" s="557"/>
      <c r="BQ1022" s="557"/>
      <c r="BR1022" s="557"/>
      <c r="BS1022" s="557"/>
      <c r="BT1022" s="557"/>
      <c r="BU1022" s="557"/>
      <c r="BV1022" s="557"/>
      <c r="BW1022" s="557"/>
      <c r="BX1022" s="557"/>
      <c r="BY1022" s="557"/>
      <c r="BZ1022" s="557"/>
      <c r="CA1022" s="557"/>
      <c r="CB1022" s="557"/>
      <c r="CC1022" s="557"/>
      <c r="CD1022" s="557"/>
      <c r="CE1022" s="557"/>
      <c r="CF1022" s="557"/>
      <c r="CG1022" s="557"/>
      <c r="CH1022" s="557"/>
      <c r="CI1022" s="557"/>
      <c r="CJ1022" s="557"/>
      <c r="CK1022" s="557"/>
      <c r="CL1022" s="557"/>
      <c r="CM1022" s="557"/>
      <c r="CN1022" s="557"/>
      <c r="CO1022" s="127"/>
      <c r="CP1022" s="101"/>
      <c r="CQ1022" s="101"/>
    </row>
    <row r="1023" spans="4:95" ht="14.25" customHeight="1" x14ac:dyDescent="0.35">
      <c r="D1023" s="212"/>
      <c r="E1023" s="213"/>
      <c r="F1023" s="213"/>
      <c r="G1023" s="213"/>
      <c r="H1023" s="213"/>
      <c r="I1023" s="213"/>
      <c r="J1023" s="213"/>
      <c r="K1023" s="213"/>
      <c r="L1023" s="213"/>
      <c r="M1023" s="213"/>
      <c r="N1023" s="213"/>
      <c r="O1023" s="213"/>
      <c r="P1023" s="213"/>
      <c r="Q1023" s="215"/>
      <c r="R1023" s="215"/>
      <c r="S1023" s="215"/>
      <c r="T1023" s="215"/>
      <c r="U1023" s="215"/>
      <c r="V1023" s="215"/>
      <c r="W1023" s="215"/>
      <c r="X1023" s="307"/>
      <c r="Y1023" s="307"/>
      <c r="Z1023" s="307"/>
      <c r="AA1023" s="307"/>
      <c r="AB1023" s="307"/>
      <c r="AC1023" s="307"/>
      <c r="AD1023" s="307"/>
      <c r="AE1023" s="225"/>
      <c r="AF1023" s="226"/>
      <c r="AG1023" s="226"/>
      <c r="AH1023" s="226"/>
      <c r="AI1023" s="226"/>
      <c r="AJ1023" s="226"/>
      <c r="AK1023" s="226"/>
      <c r="AL1023" s="226"/>
      <c r="AM1023" s="226"/>
      <c r="AN1023" s="226"/>
      <c r="AO1023" s="226"/>
      <c r="AP1023" s="226"/>
      <c r="AQ1023" s="226"/>
      <c r="AR1023" s="226"/>
      <c r="AS1023" s="226"/>
      <c r="AT1023" s="227"/>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127"/>
      <c r="CP1023" s="101"/>
      <c r="CQ1023" s="101"/>
    </row>
    <row r="1024" spans="4:95" ht="14.25" customHeight="1" x14ac:dyDescent="0.35">
      <c r="D1024" s="212"/>
      <c r="E1024" s="213"/>
      <c r="F1024" s="213"/>
      <c r="G1024" s="213"/>
      <c r="H1024" s="213"/>
      <c r="I1024" s="213"/>
      <c r="J1024" s="213"/>
      <c r="K1024" s="213"/>
      <c r="L1024" s="213"/>
      <c r="M1024" s="213"/>
      <c r="N1024" s="213"/>
      <c r="O1024" s="213"/>
      <c r="P1024" s="213"/>
      <c r="Q1024" s="215"/>
      <c r="R1024" s="215"/>
      <c r="S1024" s="215"/>
      <c r="T1024" s="215"/>
      <c r="U1024" s="215"/>
      <c r="V1024" s="215"/>
      <c r="W1024" s="215"/>
      <c r="X1024" s="307"/>
      <c r="Y1024" s="307"/>
      <c r="Z1024" s="307"/>
      <c r="AA1024" s="307"/>
      <c r="AB1024" s="307"/>
      <c r="AC1024" s="307"/>
      <c r="AD1024" s="307"/>
      <c r="AE1024" s="225"/>
      <c r="AF1024" s="226"/>
      <c r="AG1024" s="226"/>
      <c r="AH1024" s="226"/>
      <c r="AI1024" s="226"/>
      <c r="AJ1024" s="226"/>
      <c r="AK1024" s="226"/>
      <c r="AL1024" s="226"/>
      <c r="AM1024" s="226"/>
      <c r="AN1024" s="226"/>
      <c r="AO1024" s="226"/>
      <c r="AP1024" s="226"/>
      <c r="AQ1024" s="226"/>
      <c r="AR1024" s="226"/>
      <c r="AS1024" s="226"/>
      <c r="AT1024" s="227"/>
      <c r="AV1024" s="223" t="s">
        <v>544</v>
      </c>
      <c r="AW1024" s="223"/>
      <c r="AX1024" s="223"/>
      <c r="AY1024" s="223"/>
      <c r="AZ1024" s="223"/>
      <c r="BA1024" s="223"/>
      <c r="BB1024" s="223"/>
      <c r="BC1024" s="223"/>
      <c r="BD1024" s="223"/>
      <c r="BE1024" s="223"/>
      <c r="BF1024" s="223"/>
      <c r="BG1024" s="223"/>
      <c r="BH1024" s="223"/>
      <c r="BI1024" s="223"/>
      <c r="BJ1024" s="223"/>
      <c r="BK1024" s="223"/>
      <c r="BL1024" s="223"/>
      <c r="BM1024" s="223"/>
      <c r="BN1024" s="223"/>
      <c r="BO1024" s="223"/>
      <c r="BP1024" s="223"/>
      <c r="BQ1024" s="223"/>
      <c r="BR1024" s="223"/>
      <c r="BS1024" s="223"/>
      <c r="BT1024" s="223"/>
      <c r="BU1024" s="223"/>
      <c r="BV1024" s="223"/>
      <c r="BW1024" s="223"/>
      <c r="BX1024" s="223"/>
      <c r="BY1024" s="223"/>
      <c r="BZ1024" s="223"/>
      <c r="CA1024" s="223"/>
      <c r="CB1024" s="223"/>
      <c r="CC1024" s="223"/>
      <c r="CD1024" s="223"/>
      <c r="CE1024" s="223"/>
      <c r="CF1024" s="223"/>
      <c r="CG1024" s="223"/>
      <c r="CH1024" s="223"/>
      <c r="CI1024" s="223"/>
      <c r="CJ1024" s="223"/>
      <c r="CK1024" s="223"/>
      <c r="CL1024" s="223"/>
      <c r="CM1024" s="223"/>
      <c r="CN1024" s="223"/>
      <c r="CO1024" s="127"/>
      <c r="CP1024" s="101"/>
      <c r="CQ1024" s="101"/>
    </row>
    <row r="1025" spans="1:95" ht="14.25" customHeight="1" x14ac:dyDescent="0.35">
      <c r="D1025" s="212"/>
      <c r="E1025" s="213"/>
      <c r="F1025" s="213"/>
      <c r="G1025" s="213"/>
      <c r="H1025" s="213"/>
      <c r="I1025" s="213"/>
      <c r="J1025" s="213"/>
      <c r="K1025" s="213"/>
      <c r="L1025" s="213"/>
      <c r="M1025" s="213"/>
      <c r="N1025" s="213"/>
      <c r="O1025" s="213"/>
      <c r="P1025" s="213"/>
      <c r="Q1025" s="215"/>
      <c r="R1025" s="215"/>
      <c r="S1025" s="215"/>
      <c r="T1025" s="215"/>
      <c r="U1025" s="215"/>
      <c r="V1025" s="215"/>
      <c r="W1025" s="215"/>
      <c r="X1025" s="307"/>
      <c r="Y1025" s="307"/>
      <c r="Z1025" s="307"/>
      <c r="AA1025" s="307"/>
      <c r="AB1025" s="307"/>
      <c r="AC1025" s="307"/>
      <c r="AD1025" s="307"/>
      <c r="AE1025" s="225"/>
      <c r="AF1025" s="226"/>
      <c r="AG1025" s="226"/>
      <c r="AH1025" s="226"/>
      <c r="AI1025" s="226"/>
      <c r="AJ1025" s="226"/>
      <c r="AK1025" s="226"/>
      <c r="AL1025" s="226"/>
      <c r="AM1025" s="226"/>
      <c r="AN1025" s="226"/>
      <c r="AO1025" s="226"/>
      <c r="AP1025" s="226"/>
      <c r="AQ1025" s="226"/>
      <c r="AR1025" s="226"/>
      <c r="AS1025" s="226"/>
      <c r="AT1025" s="227"/>
      <c r="AV1025" s="297"/>
      <c r="AW1025" s="297"/>
      <c r="AX1025" s="297"/>
      <c r="AY1025" s="297"/>
      <c r="AZ1025" s="297"/>
      <c r="BA1025" s="297"/>
      <c r="BB1025" s="297"/>
      <c r="BC1025" s="297"/>
      <c r="BD1025" s="297"/>
      <c r="BE1025" s="297"/>
      <c r="BF1025" s="297"/>
      <c r="BG1025" s="297"/>
      <c r="BH1025" s="297"/>
      <c r="BI1025" s="297"/>
      <c r="BJ1025" s="297"/>
      <c r="BK1025" s="297"/>
      <c r="BL1025" s="297"/>
      <c r="BM1025" s="297"/>
      <c r="BN1025" s="297"/>
      <c r="BO1025" s="297"/>
      <c r="BP1025" s="297"/>
      <c r="BQ1025" s="297"/>
      <c r="BR1025" s="297"/>
      <c r="BS1025" s="297"/>
      <c r="BT1025" s="297"/>
      <c r="BU1025" s="297"/>
      <c r="BV1025" s="297"/>
      <c r="BW1025" s="297"/>
      <c r="BX1025" s="297"/>
      <c r="BY1025" s="297"/>
      <c r="BZ1025" s="297"/>
      <c r="CA1025" s="297"/>
      <c r="CB1025" s="297"/>
      <c r="CC1025" s="297"/>
      <c r="CD1025" s="297"/>
      <c r="CE1025" s="297"/>
      <c r="CF1025" s="297"/>
      <c r="CG1025" s="297"/>
      <c r="CH1025" s="297"/>
      <c r="CI1025" s="297"/>
      <c r="CJ1025" s="297"/>
      <c r="CK1025" s="297"/>
      <c r="CL1025" s="297"/>
      <c r="CM1025" s="297"/>
      <c r="CN1025" s="297"/>
      <c r="CO1025" s="127"/>
      <c r="CP1025" s="101"/>
      <c r="CQ1025" s="101"/>
    </row>
    <row r="1026" spans="1:95" ht="14.25" customHeight="1" x14ac:dyDescent="0.35">
      <c r="D1026" s="212"/>
      <c r="E1026" s="213"/>
      <c r="F1026" s="213"/>
      <c r="G1026" s="213"/>
      <c r="H1026" s="213"/>
      <c r="I1026" s="213"/>
      <c r="J1026" s="213"/>
      <c r="K1026" s="213"/>
      <c r="L1026" s="213"/>
      <c r="M1026" s="213"/>
      <c r="N1026" s="213"/>
      <c r="O1026" s="213"/>
      <c r="P1026" s="213"/>
      <c r="Q1026" s="215"/>
      <c r="R1026" s="215"/>
      <c r="S1026" s="215"/>
      <c r="T1026" s="215"/>
      <c r="U1026" s="215"/>
      <c r="V1026" s="215"/>
      <c r="W1026" s="215"/>
      <c r="X1026" s="307"/>
      <c r="Y1026" s="307"/>
      <c r="Z1026" s="307"/>
      <c r="AA1026" s="307"/>
      <c r="AB1026" s="307"/>
      <c r="AC1026" s="307"/>
      <c r="AD1026" s="307"/>
      <c r="AE1026" s="215"/>
      <c r="AF1026" s="215"/>
      <c r="AG1026" s="215"/>
      <c r="AH1026" s="215"/>
      <c r="AI1026" s="215"/>
      <c r="AJ1026" s="215"/>
      <c r="AK1026" s="215"/>
      <c r="AL1026" s="215"/>
      <c r="AM1026" s="215"/>
      <c r="AN1026" s="215"/>
      <c r="AO1026" s="215"/>
      <c r="AP1026" s="215"/>
      <c r="AQ1026" s="215"/>
      <c r="AR1026" s="215"/>
      <c r="AS1026" s="215"/>
      <c r="AT1026" s="215"/>
      <c r="AV1026" s="558" t="s">
        <v>24</v>
      </c>
      <c r="AW1026" s="559"/>
      <c r="AX1026" s="559"/>
      <c r="AY1026" s="559"/>
      <c r="AZ1026" s="559"/>
      <c r="BA1026" s="559"/>
      <c r="BB1026" s="559"/>
      <c r="BC1026" s="559"/>
      <c r="BD1026" s="559"/>
      <c r="BE1026" s="559"/>
      <c r="BF1026" s="559"/>
      <c r="BG1026" s="559"/>
      <c r="BH1026" s="559"/>
      <c r="BI1026" s="560"/>
      <c r="BJ1026" s="558" t="s">
        <v>531</v>
      </c>
      <c r="BK1026" s="559"/>
      <c r="BL1026" s="559"/>
      <c r="BM1026" s="559"/>
      <c r="BN1026" s="559"/>
      <c r="BO1026" s="559"/>
      <c r="BP1026" s="559"/>
      <c r="BQ1026" s="559"/>
      <c r="BR1026" s="559"/>
      <c r="BS1026" s="559"/>
      <c r="BT1026" s="559"/>
      <c r="BU1026" s="559"/>
      <c r="BV1026" s="559"/>
      <c r="BW1026" s="560"/>
      <c r="BX1026" s="558" t="s">
        <v>532</v>
      </c>
      <c r="BY1026" s="559"/>
      <c r="BZ1026" s="559"/>
      <c r="CA1026" s="559"/>
      <c r="CB1026" s="559"/>
      <c r="CC1026" s="559"/>
      <c r="CD1026" s="559"/>
      <c r="CE1026" s="559"/>
      <c r="CF1026" s="559"/>
      <c r="CG1026" s="559"/>
      <c r="CH1026" s="559"/>
      <c r="CI1026" s="559"/>
      <c r="CJ1026" s="559"/>
      <c r="CK1026" s="559"/>
      <c r="CL1026" s="559"/>
      <c r="CM1026" s="559"/>
      <c r="CN1026" s="560"/>
      <c r="CO1026" s="127"/>
      <c r="CP1026" s="101"/>
      <c r="CQ1026" s="101"/>
    </row>
    <row r="1027" spans="1:95" ht="14.25" customHeight="1" x14ac:dyDescent="0.35">
      <c r="D1027" s="212"/>
      <c r="E1027" s="213"/>
      <c r="F1027" s="213"/>
      <c r="G1027" s="213"/>
      <c r="H1027" s="213"/>
      <c r="I1027" s="213"/>
      <c r="J1027" s="213"/>
      <c r="K1027" s="213"/>
      <c r="L1027" s="213"/>
      <c r="M1027" s="213"/>
      <c r="N1027" s="213"/>
      <c r="O1027" s="213"/>
      <c r="P1027" s="213"/>
      <c r="Q1027" s="215"/>
      <c r="R1027" s="215"/>
      <c r="S1027" s="215"/>
      <c r="T1027" s="215"/>
      <c r="U1027" s="215"/>
      <c r="V1027" s="215"/>
      <c r="W1027" s="215"/>
      <c r="X1027" s="307"/>
      <c r="Y1027" s="307"/>
      <c r="Z1027" s="307"/>
      <c r="AA1027" s="307"/>
      <c r="AB1027" s="307"/>
      <c r="AC1027" s="307"/>
      <c r="AD1027" s="307"/>
      <c r="AE1027" s="215"/>
      <c r="AF1027" s="215"/>
      <c r="AG1027" s="215"/>
      <c r="AH1027" s="215"/>
      <c r="AI1027" s="215"/>
      <c r="AJ1027" s="215"/>
      <c r="AK1027" s="215"/>
      <c r="AL1027" s="215"/>
      <c r="AM1027" s="215"/>
      <c r="AN1027" s="215"/>
      <c r="AO1027" s="215"/>
      <c r="AP1027" s="215"/>
      <c r="AQ1027" s="215"/>
      <c r="AR1027" s="215"/>
      <c r="AS1027" s="215"/>
      <c r="AT1027" s="215"/>
      <c r="AV1027" s="561"/>
      <c r="AW1027" s="562"/>
      <c r="AX1027" s="562"/>
      <c r="AY1027" s="562"/>
      <c r="AZ1027" s="562"/>
      <c r="BA1027" s="562"/>
      <c r="BB1027" s="562"/>
      <c r="BC1027" s="562"/>
      <c r="BD1027" s="562"/>
      <c r="BE1027" s="562"/>
      <c r="BF1027" s="562"/>
      <c r="BG1027" s="562"/>
      <c r="BH1027" s="562"/>
      <c r="BI1027" s="563"/>
      <c r="BJ1027" s="561"/>
      <c r="BK1027" s="562"/>
      <c r="BL1027" s="562"/>
      <c r="BM1027" s="562"/>
      <c r="BN1027" s="562"/>
      <c r="BO1027" s="562"/>
      <c r="BP1027" s="562"/>
      <c r="BQ1027" s="562"/>
      <c r="BR1027" s="562"/>
      <c r="BS1027" s="562"/>
      <c r="BT1027" s="562"/>
      <c r="BU1027" s="562"/>
      <c r="BV1027" s="562"/>
      <c r="BW1027" s="563"/>
      <c r="BX1027" s="561"/>
      <c r="BY1027" s="562"/>
      <c r="BZ1027" s="562"/>
      <c r="CA1027" s="562"/>
      <c r="CB1027" s="562"/>
      <c r="CC1027" s="562"/>
      <c r="CD1027" s="562"/>
      <c r="CE1027" s="562"/>
      <c r="CF1027" s="562"/>
      <c r="CG1027" s="562"/>
      <c r="CH1027" s="562"/>
      <c r="CI1027" s="562"/>
      <c r="CJ1027" s="562"/>
      <c r="CK1027" s="562"/>
      <c r="CL1027" s="562"/>
      <c r="CM1027" s="562"/>
      <c r="CN1027" s="563"/>
      <c r="CO1027" s="127"/>
      <c r="CP1027" s="101"/>
      <c r="CQ1027" s="101"/>
    </row>
    <row r="1028" spans="1:95" ht="14.25" customHeight="1" x14ac:dyDescent="0.35">
      <c r="D1028" s="212"/>
      <c r="E1028" s="213"/>
      <c r="F1028" s="213"/>
      <c r="G1028" s="213"/>
      <c r="H1028" s="213"/>
      <c r="I1028" s="213"/>
      <c r="J1028" s="213"/>
      <c r="K1028" s="213"/>
      <c r="L1028" s="213"/>
      <c r="M1028" s="213"/>
      <c r="N1028" s="213"/>
      <c r="O1028" s="213"/>
      <c r="P1028" s="213"/>
      <c r="Q1028" s="215"/>
      <c r="R1028" s="215"/>
      <c r="S1028" s="215"/>
      <c r="T1028" s="215"/>
      <c r="U1028" s="215"/>
      <c r="V1028" s="215"/>
      <c r="W1028" s="215"/>
      <c r="X1028" s="307"/>
      <c r="Y1028" s="307"/>
      <c r="Z1028" s="307"/>
      <c r="AA1028" s="307"/>
      <c r="AB1028" s="307"/>
      <c r="AC1028" s="307"/>
      <c r="AD1028" s="307"/>
      <c r="AE1028" s="215"/>
      <c r="AF1028" s="215"/>
      <c r="AG1028" s="215"/>
      <c r="AH1028" s="215"/>
      <c r="AI1028" s="215"/>
      <c r="AJ1028" s="215"/>
      <c r="AK1028" s="215"/>
      <c r="AL1028" s="215"/>
      <c r="AM1028" s="215"/>
      <c r="AN1028" s="215"/>
      <c r="AO1028" s="215"/>
      <c r="AP1028" s="215"/>
      <c r="AQ1028" s="215"/>
      <c r="AR1028" s="215"/>
      <c r="AS1028" s="215"/>
      <c r="AT1028" s="215"/>
      <c r="AV1028" s="234"/>
      <c r="AW1028" s="235"/>
      <c r="AX1028" s="235"/>
      <c r="AY1028" s="235"/>
      <c r="AZ1028" s="235"/>
      <c r="BA1028" s="235"/>
      <c r="BB1028" s="235"/>
      <c r="BC1028" s="235"/>
      <c r="BD1028" s="235"/>
      <c r="BE1028" s="235"/>
      <c r="BF1028" s="235"/>
      <c r="BG1028" s="235"/>
      <c r="BH1028" s="235"/>
      <c r="BI1028" s="236"/>
      <c r="BJ1028" s="234"/>
      <c r="BK1028" s="235"/>
      <c r="BL1028" s="235"/>
      <c r="BM1028" s="235"/>
      <c r="BN1028" s="235"/>
      <c r="BO1028" s="235"/>
      <c r="BP1028" s="235"/>
      <c r="BQ1028" s="235"/>
      <c r="BR1028" s="235"/>
      <c r="BS1028" s="235"/>
      <c r="BT1028" s="235"/>
      <c r="BU1028" s="235"/>
      <c r="BV1028" s="235"/>
      <c r="BW1028" s="236"/>
      <c r="BX1028" s="234"/>
      <c r="BY1028" s="235"/>
      <c r="BZ1028" s="235"/>
      <c r="CA1028" s="235"/>
      <c r="CB1028" s="235"/>
      <c r="CC1028" s="235"/>
      <c r="CD1028" s="235"/>
      <c r="CE1028" s="235"/>
      <c r="CF1028" s="235"/>
      <c r="CG1028" s="235"/>
      <c r="CH1028" s="235"/>
      <c r="CI1028" s="235"/>
      <c r="CJ1028" s="235"/>
      <c r="CK1028" s="235"/>
      <c r="CL1028" s="235"/>
      <c r="CM1028" s="235"/>
      <c r="CN1028" s="236"/>
      <c r="CO1028" s="127"/>
      <c r="CP1028" s="101"/>
      <c r="CQ1028" s="101"/>
    </row>
    <row r="1029" spans="1:95" ht="14.25" customHeight="1" x14ac:dyDescent="0.35">
      <c r="D1029" s="212"/>
      <c r="E1029" s="213"/>
      <c r="F1029" s="213"/>
      <c r="G1029" s="213"/>
      <c r="H1029" s="213"/>
      <c r="I1029" s="213"/>
      <c r="J1029" s="213"/>
      <c r="K1029" s="213"/>
      <c r="L1029" s="213"/>
      <c r="M1029" s="213"/>
      <c r="N1029" s="213"/>
      <c r="O1029" s="213"/>
      <c r="P1029" s="213"/>
      <c r="Q1029" s="215"/>
      <c r="R1029" s="215"/>
      <c r="S1029" s="215"/>
      <c r="T1029" s="215"/>
      <c r="U1029" s="215"/>
      <c r="V1029" s="215"/>
      <c r="W1029" s="215"/>
      <c r="X1029" s="307"/>
      <c r="Y1029" s="307"/>
      <c r="Z1029" s="307"/>
      <c r="AA1029" s="307"/>
      <c r="AB1029" s="307"/>
      <c r="AC1029" s="307"/>
      <c r="AD1029" s="307"/>
      <c r="AE1029" s="215"/>
      <c r="AF1029" s="215"/>
      <c r="AG1029" s="215"/>
      <c r="AH1029" s="215"/>
      <c r="AI1029" s="215"/>
      <c r="AJ1029" s="215"/>
      <c r="AK1029" s="215"/>
      <c r="AL1029" s="215"/>
      <c r="AM1029" s="215"/>
      <c r="AN1029" s="215"/>
      <c r="AO1029" s="215"/>
      <c r="AP1029" s="215"/>
      <c r="AQ1029" s="215"/>
      <c r="AR1029" s="215"/>
      <c r="AS1029" s="215"/>
      <c r="AT1029" s="215"/>
      <c r="AV1029" s="234"/>
      <c r="AW1029" s="235"/>
      <c r="AX1029" s="235"/>
      <c r="AY1029" s="235"/>
      <c r="AZ1029" s="235"/>
      <c r="BA1029" s="235"/>
      <c r="BB1029" s="235"/>
      <c r="BC1029" s="235"/>
      <c r="BD1029" s="235"/>
      <c r="BE1029" s="235"/>
      <c r="BF1029" s="235"/>
      <c r="BG1029" s="235"/>
      <c r="BH1029" s="235"/>
      <c r="BI1029" s="236"/>
      <c r="BJ1029" s="234"/>
      <c r="BK1029" s="235"/>
      <c r="BL1029" s="235"/>
      <c r="BM1029" s="235"/>
      <c r="BN1029" s="235"/>
      <c r="BO1029" s="235"/>
      <c r="BP1029" s="235"/>
      <c r="BQ1029" s="235"/>
      <c r="BR1029" s="235"/>
      <c r="BS1029" s="235"/>
      <c r="BT1029" s="235"/>
      <c r="BU1029" s="235"/>
      <c r="BV1029" s="235"/>
      <c r="BW1029" s="236"/>
      <c r="BX1029" s="234"/>
      <c r="BY1029" s="235"/>
      <c r="BZ1029" s="235"/>
      <c r="CA1029" s="235"/>
      <c r="CB1029" s="235"/>
      <c r="CC1029" s="235"/>
      <c r="CD1029" s="235"/>
      <c r="CE1029" s="235"/>
      <c r="CF1029" s="235"/>
      <c r="CG1029" s="235"/>
      <c r="CH1029" s="235"/>
      <c r="CI1029" s="235"/>
      <c r="CJ1029" s="235"/>
      <c r="CK1029" s="235"/>
      <c r="CL1029" s="235"/>
      <c r="CM1029" s="235"/>
      <c r="CN1029" s="236"/>
      <c r="CO1029" s="127"/>
      <c r="CP1029" s="101"/>
      <c r="CQ1029" s="101"/>
    </row>
    <row r="1030" spans="1:95" ht="14.25" customHeight="1" x14ac:dyDescent="0.35">
      <c r="D1030" s="212"/>
      <c r="E1030" s="213"/>
      <c r="F1030" s="213"/>
      <c r="G1030" s="213"/>
      <c r="H1030" s="213"/>
      <c r="I1030" s="213"/>
      <c r="J1030" s="213"/>
      <c r="K1030" s="213"/>
      <c r="L1030" s="213"/>
      <c r="M1030" s="213"/>
      <c r="N1030" s="213"/>
      <c r="O1030" s="213"/>
      <c r="P1030" s="213"/>
      <c r="Q1030" s="215"/>
      <c r="R1030" s="215"/>
      <c r="S1030" s="215"/>
      <c r="T1030" s="215"/>
      <c r="U1030" s="215"/>
      <c r="V1030" s="215"/>
      <c r="W1030" s="215"/>
      <c r="X1030" s="307"/>
      <c r="Y1030" s="307"/>
      <c r="Z1030" s="307"/>
      <c r="AA1030" s="307"/>
      <c r="AB1030" s="307"/>
      <c r="AC1030" s="307"/>
      <c r="AD1030" s="307"/>
      <c r="AE1030" s="215"/>
      <c r="AF1030" s="215"/>
      <c r="AG1030" s="215"/>
      <c r="AH1030" s="215"/>
      <c r="AI1030" s="215"/>
      <c r="AJ1030" s="215"/>
      <c r="AK1030" s="215"/>
      <c r="AL1030" s="215"/>
      <c r="AM1030" s="215"/>
      <c r="AN1030" s="215"/>
      <c r="AO1030" s="215"/>
      <c r="AP1030" s="215"/>
      <c r="AQ1030" s="215"/>
      <c r="AR1030" s="215"/>
      <c r="AS1030" s="215"/>
      <c r="AT1030" s="215"/>
      <c r="AV1030" s="234"/>
      <c r="AW1030" s="235"/>
      <c r="AX1030" s="235"/>
      <c r="AY1030" s="235"/>
      <c r="AZ1030" s="235"/>
      <c r="BA1030" s="235"/>
      <c r="BB1030" s="235"/>
      <c r="BC1030" s="235"/>
      <c r="BD1030" s="235"/>
      <c r="BE1030" s="235"/>
      <c r="BF1030" s="235"/>
      <c r="BG1030" s="235"/>
      <c r="BH1030" s="235"/>
      <c r="BI1030" s="236"/>
      <c r="BJ1030" s="234"/>
      <c r="BK1030" s="235"/>
      <c r="BL1030" s="235"/>
      <c r="BM1030" s="235"/>
      <c r="BN1030" s="235"/>
      <c r="BO1030" s="235"/>
      <c r="BP1030" s="235"/>
      <c r="BQ1030" s="235"/>
      <c r="BR1030" s="235"/>
      <c r="BS1030" s="235"/>
      <c r="BT1030" s="235"/>
      <c r="BU1030" s="235"/>
      <c r="BV1030" s="235"/>
      <c r="BW1030" s="236"/>
      <c r="BX1030" s="234"/>
      <c r="BY1030" s="235"/>
      <c r="BZ1030" s="235"/>
      <c r="CA1030" s="235"/>
      <c r="CB1030" s="235"/>
      <c r="CC1030" s="235"/>
      <c r="CD1030" s="235"/>
      <c r="CE1030" s="235"/>
      <c r="CF1030" s="235"/>
      <c r="CG1030" s="235"/>
      <c r="CH1030" s="235"/>
      <c r="CI1030" s="235"/>
      <c r="CJ1030" s="235"/>
      <c r="CK1030" s="235"/>
      <c r="CL1030" s="235"/>
      <c r="CM1030" s="235"/>
      <c r="CN1030" s="236"/>
      <c r="CO1030" s="127"/>
      <c r="CP1030" s="101"/>
      <c r="CQ1030" s="101"/>
    </row>
    <row r="1031" spans="1:95" ht="14.25" customHeight="1" x14ac:dyDescent="0.35">
      <c r="D1031" s="230" t="s">
        <v>765</v>
      </c>
      <c r="E1031" s="230"/>
      <c r="F1031" s="230"/>
      <c r="G1031" s="230"/>
      <c r="H1031" s="230"/>
      <c r="I1031" s="230"/>
      <c r="J1031" s="230"/>
      <c r="K1031" s="230"/>
      <c r="L1031" s="230"/>
      <c r="M1031" s="230"/>
      <c r="N1031" s="230"/>
      <c r="O1031" s="230"/>
      <c r="P1031" s="230"/>
      <c r="Q1031" s="230"/>
      <c r="R1031" s="230"/>
      <c r="S1031" s="230"/>
      <c r="T1031" s="230"/>
      <c r="U1031" s="230"/>
      <c r="V1031" s="230"/>
      <c r="W1031" s="230"/>
      <c r="X1031" s="230"/>
      <c r="Y1031" s="230"/>
      <c r="Z1031" s="230"/>
      <c r="AA1031" s="230"/>
      <c r="AB1031" s="230"/>
      <c r="AC1031" s="230"/>
      <c r="AD1031" s="230"/>
      <c r="AE1031" s="230"/>
      <c r="AF1031" s="230"/>
      <c r="AG1031" s="230"/>
      <c r="AH1031" s="230"/>
      <c r="AI1031" s="230"/>
      <c r="AJ1031" s="230"/>
      <c r="AK1031" s="230"/>
      <c r="AL1031" s="230"/>
      <c r="AM1031" s="230"/>
      <c r="AN1031" s="230"/>
      <c r="AO1031" s="230"/>
      <c r="AP1031" s="230"/>
      <c r="AQ1031" s="230"/>
      <c r="AR1031" s="230"/>
      <c r="AS1031" s="230"/>
      <c r="AT1031" s="230"/>
      <c r="AV1031" s="564" t="s">
        <v>535</v>
      </c>
      <c r="AW1031" s="564"/>
      <c r="AX1031" s="564"/>
      <c r="AY1031" s="564"/>
      <c r="AZ1031" s="564"/>
      <c r="BA1031" s="564"/>
      <c r="BB1031" s="564"/>
      <c r="BC1031" s="564"/>
      <c r="BD1031" s="564"/>
      <c r="BE1031" s="564"/>
      <c r="BF1031" s="564"/>
      <c r="BG1031" s="564"/>
      <c r="BH1031" s="564"/>
      <c r="BI1031" s="564"/>
      <c r="BJ1031" s="564"/>
      <c r="BK1031" s="564"/>
      <c r="BL1031" s="564"/>
      <c r="BM1031" s="564"/>
      <c r="BN1031" s="564"/>
      <c r="BO1031" s="564"/>
      <c r="BP1031" s="564"/>
      <c r="BQ1031" s="564"/>
      <c r="BR1031" s="564"/>
      <c r="BS1031" s="564"/>
      <c r="BT1031" s="564"/>
      <c r="BU1031" s="564"/>
      <c r="BV1031" s="564"/>
      <c r="BW1031" s="564"/>
      <c r="BX1031" s="564"/>
      <c r="BY1031" s="564"/>
      <c r="BZ1031" s="564"/>
      <c r="CA1031" s="564"/>
      <c r="CB1031" s="564"/>
      <c r="CC1031" s="564"/>
      <c r="CD1031" s="564"/>
      <c r="CE1031" s="564"/>
      <c r="CF1031" s="564"/>
      <c r="CG1031" s="564"/>
      <c r="CH1031" s="564"/>
      <c r="CI1031" s="564"/>
      <c r="CJ1031" s="564"/>
      <c r="CK1031" s="564"/>
      <c r="CL1031" s="564"/>
      <c r="CM1031" s="564"/>
      <c r="CN1031" s="564"/>
    </row>
    <row r="1032" spans="1:95" ht="14.25" customHeight="1" x14ac:dyDescent="0.35">
      <c r="AE1032" s="477"/>
      <c r="AF1032" s="477"/>
      <c r="AG1032" s="477"/>
      <c r="AH1032" s="477"/>
      <c r="AI1032" s="477"/>
      <c r="AJ1032" s="477"/>
      <c r="AK1032" s="477"/>
      <c r="AL1032" s="477"/>
      <c r="AM1032" s="477"/>
      <c r="AN1032" s="477"/>
      <c r="AO1032" s="477"/>
      <c r="AP1032" s="477"/>
      <c r="AQ1032" s="477"/>
      <c r="AR1032" s="477"/>
      <c r="AS1032" s="477"/>
      <c r="AT1032" s="477"/>
    </row>
    <row r="1033" spans="1:95" ht="14.25" customHeight="1" x14ac:dyDescent="0.35">
      <c r="A1033" s="313"/>
      <c r="B1033" s="313"/>
      <c r="C1033" s="313"/>
      <c r="D1033" s="313"/>
      <c r="E1033" s="313"/>
      <c r="F1033" s="313"/>
      <c r="G1033" s="313"/>
      <c r="H1033" s="313"/>
      <c r="I1033" s="313"/>
      <c r="J1033" s="313"/>
      <c r="K1033" s="313"/>
      <c r="L1033" s="313"/>
      <c r="M1033" s="313"/>
      <c r="N1033" s="313"/>
      <c r="O1033" s="313"/>
      <c r="P1033" s="313"/>
      <c r="Q1033" s="313"/>
      <c r="R1033" s="313"/>
      <c r="S1033" s="313"/>
      <c r="T1033" s="313"/>
      <c r="U1033" s="313"/>
      <c r="V1033" s="313"/>
      <c r="W1033" s="313"/>
      <c r="X1033" s="313"/>
      <c r="Y1033" s="313"/>
      <c r="Z1033" s="313"/>
      <c r="AA1033" s="313"/>
      <c r="AB1033" s="313"/>
      <c r="AC1033" s="313"/>
      <c r="AD1033" s="313"/>
      <c r="AE1033" s="313"/>
      <c r="AF1033" s="313"/>
      <c r="AG1033" s="313"/>
      <c r="AH1033" s="313"/>
      <c r="AI1033" s="313"/>
      <c r="AJ1033" s="313"/>
      <c r="AK1033" s="313"/>
      <c r="AL1033" s="313"/>
      <c r="AM1033" s="313"/>
      <c r="AN1033" s="313"/>
      <c r="AO1033" s="313"/>
      <c r="AP1033" s="313"/>
      <c r="AQ1033" s="313"/>
      <c r="AR1033" s="313"/>
      <c r="AS1033" s="313"/>
      <c r="AT1033" s="313"/>
      <c r="AU1033" s="313"/>
      <c r="AV1033" s="313"/>
      <c r="AW1033" s="313"/>
      <c r="AX1033" s="313"/>
      <c r="AY1033" s="313"/>
      <c r="AZ1033" s="313"/>
      <c r="BA1033" s="313"/>
      <c r="BB1033" s="313"/>
      <c r="BC1033" s="313"/>
      <c r="BD1033" s="313"/>
      <c r="BE1033" s="313"/>
      <c r="BF1033" s="313"/>
      <c r="BG1033" s="313"/>
      <c r="BH1033" s="313"/>
      <c r="BI1033" s="313"/>
      <c r="BJ1033" s="313"/>
      <c r="BK1033" s="313"/>
      <c r="BL1033" s="313"/>
      <c r="BM1033" s="313"/>
      <c r="BN1033" s="313"/>
      <c r="BO1033" s="313"/>
      <c r="BP1033" s="313"/>
      <c r="BQ1033" s="313"/>
      <c r="BR1033" s="313"/>
      <c r="BS1033" s="313"/>
      <c r="BT1033" s="313"/>
      <c r="BU1033" s="313"/>
      <c r="BV1033" s="313"/>
      <c r="BW1033" s="313"/>
      <c r="BX1033" s="313"/>
      <c r="BY1033" s="313"/>
      <c r="BZ1033" s="313"/>
      <c r="CA1033" s="313"/>
      <c r="CB1033" s="313"/>
      <c r="CC1033" s="313"/>
      <c r="CD1033" s="313"/>
      <c r="CE1033" s="313"/>
      <c r="CF1033" s="313"/>
      <c r="CG1033" s="313"/>
      <c r="CH1033" s="313"/>
      <c r="CI1033" s="313"/>
      <c r="CJ1033" s="313"/>
      <c r="CK1033" s="313"/>
      <c r="CL1033" s="313"/>
      <c r="CM1033" s="313"/>
      <c r="CN1033" s="313"/>
    </row>
    <row r="1034" spans="1:95" ht="14.25" customHeight="1" x14ac:dyDescent="0.35">
      <c r="A1034" s="313"/>
      <c r="B1034" s="313"/>
      <c r="C1034" s="313"/>
      <c r="D1034" s="313"/>
      <c r="E1034" s="313"/>
      <c r="F1034" s="313"/>
      <c r="G1034" s="313"/>
      <c r="H1034" s="313"/>
      <c r="I1034" s="313"/>
      <c r="J1034" s="313"/>
      <c r="K1034" s="313"/>
      <c r="L1034" s="313"/>
      <c r="M1034" s="313"/>
      <c r="N1034" s="313"/>
      <c r="O1034" s="313"/>
      <c r="P1034" s="313"/>
      <c r="Q1034" s="313"/>
      <c r="R1034" s="313"/>
      <c r="S1034" s="313"/>
      <c r="T1034" s="313"/>
      <c r="U1034" s="313"/>
      <c r="V1034" s="313"/>
      <c r="W1034" s="313"/>
      <c r="X1034" s="313"/>
      <c r="Y1034" s="313"/>
      <c r="Z1034" s="313"/>
      <c r="AA1034" s="313"/>
      <c r="AB1034" s="313"/>
      <c r="AC1034" s="313"/>
      <c r="AD1034" s="313"/>
      <c r="AE1034" s="313"/>
      <c r="AF1034" s="313"/>
      <c r="AG1034" s="313"/>
      <c r="AH1034" s="313"/>
      <c r="AI1034" s="313"/>
      <c r="AJ1034" s="313"/>
      <c r="AK1034" s="313"/>
      <c r="AL1034" s="313"/>
      <c r="AM1034" s="313"/>
      <c r="AN1034" s="313"/>
      <c r="AO1034" s="313"/>
      <c r="AP1034" s="313"/>
      <c r="AQ1034" s="313"/>
      <c r="AR1034" s="313"/>
      <c r="AS1034" s="313"/>
      <c r="AT1034" s="313"/>
      <c r="AU1034" s="313"/>
      <c r="AV1034" s="313"/>
      <c r="AW1034" s="313"/>
      <c r="AX1034" s="313"/>
      <c r="AY1034" s="313"/>
      <c r="AZ1034" s="313"/>
      <c r="BA1034" s="313"/>
      <c r="BB1034" s="313"/>
      <c r="BC1034" s="313"/>
      <c r="BD1034" s="313"/>
      <c r="BE1034" s="313"/>
      <c r="BF1034" s="313"/>
      <c r="BG1034" s="313"/>
      <c r="BH1034" s="313"/>
      <c r="BI1034" s="313"/>
      <c r="BJ1034" s="313"/>
      <c r="BK1034" s="313"/>
      <c r="BL1034" s="313"/>
      <c r="BM1034" s="313"/>
      <c r="BN1034" s="313"/>
      <c r="BO1034" s="313"/>
      <c r="BP1034" s="313"/>
      <c r="BQ1034" s="313"/>
      <c r="BR1034" s="313"/>
      <c r="BS1034" s="313"/>
      <c r="BT1034" s="313"/>
      <c r="BU1034" s="313"/>
      <c r="BV1034" s="313"/>
      <c r="BW1034" s="313"/>
      <c r="BX1034" s="313"/>
      <c r="BY1034" s="313"/>
      <c r="BZ1034" s="313"/>
      <c r="CA1034" s="313"/>
      <c r="CB1034" s="313"/>
      <c r="CC1034" s="313"/>
      <c r="CD1034" s="313"/>
      <c r="CE1034" s="313"/>
      <c r="CF1034" s="313"/>
      <c r="CG1034" s="313"/>
      <c r="CH1034" s="313"/>
      <c r="CI1034" s="313"/>
      <c r="CJ1034" s="313"/>
      <c r="CK1034" s="313"/>
      <c r="CL1034" s="313"/>
      <c r="CM1034" s="313"/>
      <c r="CN1034" s="313"/>
    </row>
    <row r="1035" spans="1:95" ht="14.25" customHeight="1" x14ac:dyDescent="0.35">
      <c r="AE1035" s="477"/>
      <c r="AF1035" s="477"/>
      <c r="AG1035" s="477"/>
      <c r="AH1035" s="477"/>
      <c r="AI1035" s="477"/>
      <c r="AJ1035" s="477"/>
      <c r="AK1035" s="477"/>
      <c r="AL1035" s="477"/>
      <c r="AM1035" s="477"/>
      <c r="AN1035" s="477"/>
      <c r="AO1035" s="477"/>
      <c r="AP1035" s="477"/>
      <c r="AQ1035" s="477"/>
      <c r="AR1035" s="477"/>
      <c r="AS1035" s="477"/>
      <c r="AT1035" s="477"/>
    </row>
    <row r="1036" spans="1:95" ht="14.25" customHeight="1" x14ac:dyDescent="0.35">
      <c r="D1036" s="223" t="s">
        <v>545</v>
      </c>
      <c r="E1036" s="223"/>
      <c r="F1036" s="223"/>
      <c r="G1036" s="223"/>
      <c r="H1036" s="223"/>
      <c r="I1036" s="223"/>
      <c r="J1036" s="223"/>
      <c r="K1036" s="223"/>
      <c r="L1036" s="223"/>
      <c r="M1036" s="223"/>
      <c r="N1036" s="223"/>
      <c r="O1036" s="223"/>
      <c r="P1036" s="223"/>
      <c r="Q1036" s="223"/>
      <c r="R1036" s="223"/>
      <c r="S1036" s="223"/>
      <c r="T1036" s="223"/>
      <c r="U1036" s="223"/>
      <c r="V1036" s="223"/>
      <c r="W1036" s="223"/>
      <c r="X1036" s="223"/>
      <c r="Y1036" s="223"/>
      <c r="Z1036" s="223"/>
      <c r="AA1036" s="223"/>
      <c r="AB1036" s="223"/>
      <c r="AC1036" s="223"/>
      <c r="AD1036" s="223"/>
      <c r="AE1036" s="223"/>
      <c r="AF1036" s="223"/>
      <c r="AG1036" s="223"/>
      <c r="AH1036" s="223"/>
      <c r="AI1036" s="223"/>
      <c r="AJ1036" s="223"/>
      <c r="AK1036" s="223"/>
      <c r="AL1036" s="223"/>
      <c r="AM1036" s="223"/>
      <c r="AN1036" s="223"/>
      <c r="AO1036" s="223"/>
      <c r="AP1036" s="223"/>
      <c r="AQ1036" s="223"/>
      <c r="AR1036" s="223"/>
      <c r="AS1036" s="223"/>
      <c r="AT1036" s="223"/>
      <c r="AV1036" s="241" t="s">
        <v>546</v>
      </c>
      <c r="AW1036" s="241"/>
      <c r="AX1036" s="241"/>
      <c r="AY1036" s="241"/>
      <c r="AZ1036" s="241"/>
      <c r="BA1036" s="241"/>
      <c r="BB1036" s="241"/>
      <c r="BC1036" s="241"/>
      <c r="BD1036" s="241"/>
      <c r="BE1036" s="241"/>
      <c r="BF1036" s="241"/>
      <c r="BG1036" s="241"/>
      <c r="BH1036" s="241"/>
      <c r="BI1036" s="241"/>
      <c r="BJ1036" s="241"/>
      <c r="BK1036" s="241"/>
      <c r="BL1036" s="241"/>
      <c r="BM1036" s="241"/>
      <c r="BN1036" s="241"/>
      <c r="BO1036" s="241"/>
      <c r="BP1036" s="241"/>
      <c r="BQ1036" s="241"/>
      <c r="BR1036" s="241"/>
      <c r="BS1036" s="241"/>
      <c r="BT1036" s="241"/>
      <c r="BU1036" s="241"/>
      <c r="BV1036" s="241"/>
      <c r="BW1036" s="241"/>
      <c r="BX1036" s="241"/>
      <c r="BY1036" s="241"/>
      <c r="BZ1036" s="241"/>
      <c r="CA1036" s="241"/>
      <c r="CB1036" s="241"/>
      <c r="CC1036" s="241"/>
      <c r="CD1036" s="241"/>
      <c r="CE1036" s="241"/>
      <c r="CF1036" s="241"/>
      <c r="CG1036" s="241"/>
      <c r="CH1036" s="241"/>
      <c r="CI1036" s="241"/>
      <c r="CJ1036" s="241"/>
      <c r="CK1036" s="241"/>
      <c r="CL1036" s="241"/>
      <c r="CM1036" s="241"/>
      <c r="CN1036" s="241"/>
    </row>
    <row r="1037" spans="1:95" ht="14.25" customHeight="1" x14ac:dyDescent="0.35">
      <c r="D1037" s="223"/>
      <c r="E1037" s="223"/>
      <c r="F1037" s="223"/>
      <c r="G1037" s="223"/>
      <c r="H1037" s="223"/>
      <c r="I1037" s="223"/>
      <c r="J1037" s="223"/>
      <c r="K1037" s="223"/>
      <c r="L1037" s="223"/>
      <c r="M1037" s="223"/>
      <c r="N1037" s="223"/>
      <c r="O1037" s="223"/>
      <c r="P1037" s="223"/>
      <c r="Q1037" s="223"/>
      <c r="R1037" s="223"/>
      <c r="S1037" s="223"/>
      <c r="T1037" s="223"/>
      <c r="U1037" s="223"/>
      <c r="V1037" s="223"/>
      <c r="W1037" s="223"/>
      <c r="X1037" s="223"/>
      <c r="Y1037" s="223"/>
      <c r="Z1037" s="223"/>
      <c r="AA1037" s="223"/>
      <c r="AB1037" s="223"/>
      <c r="AC1037" s="223"/>
      <c r="AD1037" s="223"/>
      <c r="AE1037" s="223"/>
      <c r="AF1037" s="223"/>
      <c r="AG1037" s="223"/>
      <c r="AH1037" s="223"/>
      <c r="AI1037" s="223"/>
      <c r="AJ1037" s="223"/>
      <c r="AK1037" s="223"/>
      <c r="AL1037" s="223"/>
      <c r="AM1037" s="223"/>
      <c r="AN1037" s="223"/>
      <c r="AO1037" s="223"/>
      <c r="AP1037" s="223"/>
      <c r="AQ1037" s="223"/>
      <c r="AR1037" s="223"/>
      <c r="AS1037" s="223"/>
      <c r="AT1037" s="223"/>
      <c r="AV1037" s="241"/>
      <c r="AW1037" s="241"/>
      <c r="AX1037" s="241"/>
      <c r="AY1037" s="241"/>
      <c r="AZ1037" s="241"/>
      <c r="BA1037" s="241"/>
      <c r="BB1037" s="241"/>
      <c r="BC1037" s="241"/>
      <c r="BD1037" s="241"/>
      <c r="BE1037" s="241"/>
      <c r="BF1037" s="241"/>
      <c r="BG1037" s="241"/>
      <c r="BH1037" s="241"/>
      <c r="BI1037" s="241"/>
      <c r="BJ1037" s="241"/>
      <c r="BK1037" s="241"/>
      <c r="BL1037" s="241"/>
      <c r="BM1037" s="241"/>
      <c r="BN1037" s="241"/>
      <c r="BO1037" s="241"/>
      <c r="BP1037" s="241"/>
      <c r="BQ1037" s="241"/>
      <c r="BR1037" s="241"/>
      <c r="BS1037" s="241"/>
      <c r="BT1037" s="241"/>
      <c r="BU1037" s="241"/>
      <c r="BV1037" s="241"/>
      <c r="BW1037" s="241"/>
      <c r="BX1037" s="241"/>
      <c r="BY1037" s="241"/>
      <c r="BZ1037" s="241"/>
      <c r="CA1037" s="241"/>
      <c r="CB1037" s="241"/>
      <c r="CC1037" s="241"/>
      <c r="CD1037" s="241"/>
      <c r="CE1037" s="241"/>
      <c r="CF1037" s="241"/>
      <c r="CG1037" s="241"/>
      <c r="CH1037" s="241"/>
      <c r="CI1037" s="241"/>
      <c r="CJ1037" s="241"/>
      <c r="CK1037" s="241"/>
      <c r="CL1037" s="241"/>
      <c r="CM1037" s="241"/>
      <c r="CN1037" s="241"/>
    </row>
    <row r="1038" spans="1:95" ht="14.25" customHeight="1" x14ac:dyDescent="0.35">
      <c r="D1038" s="297"/>
      <c r="E1038" s="297"/>
      <c r="F1038" s="297"/>
      <c r="G1038" s="297"/>
      <c r="H1038" s="297"/>
      <c r="I1038" s="297"/>
      <c r="J1038" s="297"/>
      <c r="K1038" s="297"/>
      <c r="L1038" s="297"/>
      <c r="M1038" s="297"/>
      <c r="N1038" s="297"/>
      <c r="O1038" s="297"/>
      <c r="P1038" s="297"/>
      <c r="Q1038" s="297"/>
      <c r="R1038" s="297"/>
      <c r="S1038" s="297"/>
      <c r="T1038" s="297"/>
      <c r="U1038" s="297"/>
      <c r="V1038" s="297"/>
      <c r="W1038" s="297"/>
      <c r="X1038" s="297"/>
      <c r="Y1038" s="297"/>
      <c r="Z1038" s="297"/>
      <c r="AA1038" s="297"/>
      <c r="AB1038" s="297"/>
      <c r="AC1038" s="297"/>
      <c r="AD1038" s="297"/>
      <c r="AE1038" s="297"/>
      <c r="AF1038" s="297"/>
      <c r="AG1038" s="297"/>
      <c r="AH1038" s="297"/>
      <c r="AI1038" s="297"/>
      <c r="AJ1038" s="297"/>
      <c r="AK1038" s="297"/>
      <c r="AL1038" s="297"/>
      <c r="AM1038" s="297"/>
      <c r="AN1038" s="297"/>
      <c r="AO1038" s="297"/>
      <c r="AP1038" s="297"/>
      <c r="AQ1038" s="297"/>
      <c r="AR1038" s="297"/>
      <c r="AS1038" s="297"/>
      <c r="AT1038" s="297"/>
      <c r="AV1038" s="220"/>
      <c r="AW1038" s="220"/>
      <c r="AX1038" s="220"/>
      <c r="AY1038" s="220"/>
      <c r="AZ1038" s="220"/>
      <c r="BA1038" s="220"/>
      <c r="BB1038" s="220"/>
      <c r="BC1038" s="220"/>
      <c r="BD1038" s="220"/>
      <c r="BE1038" s="220"/>
      <c r="BF1038" s="220"/>
      <c r="BG1038" s="220"/>
      <c r="BH1038" s="220"/>
      <c r="BI1038" s="220"/>
      <c r="BJ1038" s="220"/>
      <c r="BK1038" s="220"/>
      <c r="BL1038" s="220"/>
      <c r="BM1038" s="220"/>
      <c r="BN1038" s="220"/>
      <c r="BO1038" s="220"/>
      <c r="BP1038" s="220"/>
      <c r="BQ1038" s="220"/>
      <c r="BR1038" s="220"/>
      <c r="BS1038" s="220"/>
      <c r="BT1038" s="220"/>
      <c r="BU1038" s="220"/>
      <c r="BV1038" s="220"/>
      <c r="BW1038" s="220"/>
      <c r="BX1038" s="220"/>
      <c r="BY1038" s="220"/>
      <c r="BZ1038" s="220"/>
      <c r="CA1038" s="220"/>
      <c r="CB1038" s="220"/>
      <c r="CC1038" s="220"/>
      <c r="CD1038" s="220"/>
      <c r="CE1038" s="220"/>
      <c r="CF1038" s="220"/>
      <c r="CG1038" s="220"/>
      <c r="CH1038" s="220"/>
      <c r="CI1038" s="220"/>
      <c r="CJ1038" s="220"/>
      <c r="CK1038" s="220"/>
      <c r="CL1038" s="220"/>
      <c r="CM1038" s="220"/>
      <c r="CN1038" s="220"/>
    </row>
    <row r="1039" spans="1:95" ht="14.25" customHeight="1" x14ac:dyDescent="0.35">
      <c r="D1039" s="246" t="s">
        <v>547</v>
      </c>
      <c r="E1039" s="247"/>
      <c r="F1039" s="247"/>
      <c r="G1039" s="247"/>
      <c r="H1039" s="247"/>
      <c r="I1039" s="247"/>
      <c r="J1039" s="247"/>
      <c r="K1039" s="247"/>
      <c r="L1039" s="247"/>
      <c r="M1039" s="247"/>
      <c r="N1039" s="247"/>
      <c r="O1039" s="247"/>
      <c r="P1039" s="247"/>
      <c r="Q1039" s="247"/>
      <c r="R1039" s="247"/>
      <c r="S1039" s="247"/>
      <c r="T1039" s="247"/>
      <c r="U1039" s="247"/>
      <c r="V1039" s="76"/>
      <c r="W1039" s="76"/>
      <c r="X1039" s="76"/>
      <c r="Y1039" s="77"/>
      <c r="Z1039" s="246" t="s">
        <v>787</v>
      </c>
      <c r="AA1039" s="247"/>
      <c r="AB1039" s="247"/>
      <c r="AC1039" s="247"/>
      <c r="AD1039" s="247"/>
      <c r="AE1039" s="247"/>
      <c r="AF1039" s="247"/>
      <c r="AG1039" s="247"/>
      <c r="AH1039" s="247"/>
      <c r="AI1039" s="247"/>
      <c r="AJ1039" s="247"/>
      <c r="AK1039" s="229" t="s">
        <v>788</v>
      </c>
      <c r="AL1039" s="229"/>
      <c r="AM1039" s="229"/>
      <c r="AN1039" s="229"/>
      <c r="AO1039" s="229"/>
      <c r="AP1039" s="229"/>
      <c r="AQ1039" s="229"/>
      <c r="AR1039" s="229"/>
      <c r="AS1039" s="229"/>
      <c r="AT1039" s="229"/>
      <c r="AU1039" s="7"/>
      <c r="AV1039" s="246" t="s">
        <v>549</v>
      </c>
      <c r="AW1039" s="247"/>
      <c r="AX1039" s="247"/>
      <c r="AY1039" s="247"/>
      <c r="AZ1039" s="247"/>
      <c r="BA1039" s="247"/>
      <c r="BB1039" s="247"/>
      <c r="BC1039" s="247"/>
      <c r="BD1039" s="247"/>
      <c r="BE1039" s="247"/>
      <c r="BF1039" s="247"/>
      <c r="BG1039" s="247"/>
      <c r="BH1039" s="247"/>
      <c r="BI1039" s="247"/>
      <c r="BJ1039" s="247"/>
      <c r="BK1039" s="248"/>
      <c r="BL1039" s="246" t="s">
        <v>550</v>
      </c>
      <c r="BM1039" s="247"/>
      <c r="BN1039" s="247"/>
      <c r="BO1039" s="247"/>
      <c r="BP1039" s="247"/>
      <c r="BQ1039" s="247"/>
      <c r="BR1039" s="247"/>
      <c r="BS1039" s="247"/>
      <c r="BT1039" s="247"/>
      <c r="BU1039" s="247"/>
      <c r="BV1039" s="247"/>
      <c r="BW1039" s="247"/>
      <c r="BX1039" s="247"/>
      <c r="BY1039" s="247"/>
      <c r="BZ1039" s="247"/>
      <c r="CA1039" s="248"/>
      <c r="CB1039" s="246" t="s">
        <v>464</v>
      </c>
      <c r="CC1039" s="247"/>
      <c r="CD1039" s="247"/>
      <c r="CE1039" s="247"/>
      <c r="CF1039" s="247"/>
      <c r="CG1039" s="247"/>
      <c r="CH1039" s="247"/>
      <c r="CI1039" s="247"/>
      <c r="CJ1039" s="247"/>
      <c r="CK1039" s="247"/>
      <c r="CL1039" s="247"/>
      <c r="CM1039" s="247"/>
      <c r="CN1039" s="248"/>
    </row>
    <row r="1040" spans="1:95" ht="14.25" customHeight="1" x14ac:dyDescent="0.35">
      <c r="D1040" s="249"/>
      <c r="E1040" s="250"/>
      <c r="F1040" s="250"/>
      <c r="G1040" s="250"/>
      <c r="H1040" s="250"/>
      <c r="I1040" s="250"/>
      <c r="J1040" s="250"/>
      <c r="K1040" s="250"/>
      <c r="L1040" s="250"/>
      <c r="M1040" s="250"/>
      <c r="N1040" s="250"/>
      <c r="O1040" s="250"/>
      <c r="P1040" s="250"/>
      <c r="Q1040" s="250"/>
      <c r="R1040" s="250"/>
      <c r="S1040" s="250"/>
      <c r="T1040" s="250"/>
      <c r="U1040" s="250"/>
      <c r="V1040" s="78"/>
      <c r="W1040" s="78"/>
      <c r="X1040" s="78"/>
      <c r="Y1040" s="79"/>
      <c r="Z1040" s="249"/>
      <c r="AA1040" s="250"/>
      <c r="AB1040" s="250"/>
      <c r="AC1040" s="250"/>
      <c r="AD1040" s="250"/>
      <c r="AE1040" s="250"/>
      <c r="AF1040" s="250"/>
      <c r="AG1040" s="250"/>
      <c r="AH1040" s="250"/>
      <c r="AI1040" s="250"/>
      <c r="AJ1040" s="250"/>
      <c r="AK1040" s="229"/>
      <c r="AL1040" s="229"/>
      <c r="AM1040" s="229"/>
      <c r="AN1040" s="229"/>
      <c r="AO1040" s="229"/>
      <c r="AP1040" s="229"/>
      <c r="AQ1040" s="229"/>
      <c r="AR1040" s="229"/>
      <c r="AS1040" s="229"/>
      <c r="AT1040" s="229"/>
      <c r="AU1040" s="7"/>
      <c r="AV1040" s="249"/>
      <c r="AW1040" s="250"/>
      <c r="AX1040" s="250"/>
      <c r="AY1040" s="250"/>
      <c r="AZ1040" s="250"/>
      <c r="BA1040" s="250"/>
      <c r="BB1040" s="250"/>
      <c r="BC1040" s="250"/>
      <c r="BD1040" s="250"/>
      <c r="BE1040" s="250"/>
      <c r="BF1040" s="250"/>
      <c r="BG1040" s="250"/>
      <c r="BH1040" s="250"/>
      <c r="BI1040" s="250"/>
      <c r="BJ1040" s="250"/>
      <c r="BK1040" s="251"/>
      <c r="BL1040" s="249"/>
      <c r="BM1040" s="250"/>
      <c r="BN1040" s="250"/>
      <c r="BO1040" s="250"/>
      <c r="BP1040" s="250"/>
      <c r="BQ1040" s="250"/>
      <c r="BR1040" s="250"/>
      <c r="BS1040" s="250"/>
      <c r="BT1040" s="250"/>
      <c r="BU1040" s="250"/>
      <c r="BV1040" s="250"/>
      <c r="BW1040" s="250"/>
      <c r="BX1040" s="250"/>
      <c r="BY1040" s="250"/>
      <c r="BZ1040" s="250"/>
      <c r="CA1040" s="251"/>
      <c r="CB1040" s="327"/>
      <c r="CC1040" s="328"/>
      <c r="CD1040" s="328"/>
      <c r="CE1040" s="328"/>
      <c r="CF1040" s="328"/>
      <c r="CG1040" s="328"/>
      <c r="CH1040" s="328"/>
      <c r="CI1040" s="328"/>
      <c r="CJ1040" s="328"/>
      <c r="CK1040" s="328"/>
      <c r="CL1040" s="328"/>
      <c r="CM1040" s="328"/>
      <c r="CN1040" s="469"/>
    </row>
    <row r="1041" spans="4:92" ht="14.25" customHeight="1" x14ac:dyDescent="0.35">
      <c r="D1041" s="215" t="s">
        <v>551</v>
      </c>
      <c r="E1041" s="215"/>
      <c r="F1041" s="215"/>
      <c r="G1041" s="215"/>
      <c r="H1041" s="215"/>
      <c r="I1041" s="215"/>
      <c r="J1041" s="215"/>
      <c r="K1041" s="215"/>
      <c r="L1041" s="215"/>
      <c r="M1041" s="215"/>
      <c r="N1041" s="215"/>
      <c r="O1041" s="215"/>
      <c r="P1041" s="215"/>
      <c r="Q1041" s="215"/>
      <c r="R1041" s="215"/>
      <c r="S1041" s="215"/>
      <c r="T1041" s="215"/>
      <c r="U1041" s="215"/>
      <c r="V1041" s="215"/>
      <c r="W1041" s="215"/>
      <c r="X1041" s="215"/>
      <c r="Y1041" s="215"/>
      <c r="Z1041" s="233">
        <v>158</v>
      </c>
      <c r="AA1041" s="233"/>
      <c r="AB1041" s="233"/>
      <c r="AC1041" s="233"/>
      <c r="AD1041" s="233"/>
      <c r="AE1041" s="233"/>
      <c r="AF1041" s="233"/>
      <c r="AG1041" s="233"/>
      <c r="AH1041" s="233"/>
      <c r="AI1041" s="233"/>
      <c r="AJ1041" s="233"/>
      <c r="AK1041" s="215">
        <v>934</v>
      </c>
      <c r="AL1041" s="215"/>
      <c r="AM1041" s="215"/>
      <c r="AN1041" s="215"/>
      <c r="AO1041" s="215"/>
      <c r="AP1041" s="215"/>
      <c r="AQ1041" s="215"/>
      <c r="AR1041" s="215"/>
      <c r="AS1041" s="215"/>
      <c r="AT1041" s="215"/>
      <c r="AV1041" s="229" t="s">
        <v>495</v>
      </c>
      <c r="AW1041" s="229"/>
      <c r="AX1041" s="229"/>
      <c r="AY1041" s="229"/>
      <c r="AZ1041" s="229"/>
      <c r="BA1041" s="229"/>
      <c r="BB1041" s="229"/>
      <c r="BC1041" s="229"/>
      <c r="BD1041" s="229" t="s">
        <v>548</v>
      </c>
      <c r="BE1041" s="229"/>
      <c r="BF1041" s="229"/>
      <c r="BG1041" s="229"/>
      <c r="BH1041" s="229"/>
      <c r="BI1041" s="229"/>
      <c r="BJ1041" s="229"/>
      <c r="BK1041" s="229"/>
      <c r="BL1041" s="229" t="s">
        <v>495</v>
      </c>
      <c r="BM1041" s="229"/>
      <c r="BN1041" s="229"/>
      <c r="BO1041" s="229"/>
      <c r="BP1041" s="229"/>
      <c r="BQ1041" s="229"/>
      <c r="BR1041" s="229"/>
      <c r="BS1041" s="229"/>
      <c r="BT1041" s="229" t="s">
        <v>548</v>
      </c>
      <c r="BU1041" s="229"/>
      <c r="BV1041" s="229"/>
      <c r="BW1041" s="229"/>
      <c r="BX1041" s="229"/>
      <c r="BY1041" s="229"/>
      <c r="BZ1041" s="229"/>
      <c r="CA1041" s="229"/>
      <c r="CB1041" s="249"/>
      <c r="CC1041" s="250"/>
      <c r="CD1041" s="250"/>
      <c r="CE1041" s="250"/>
      <c r="CF1041" s="250"/>
      <c r="CG1041" s="250"/>
      <c r="CH1041" s="250"/>
      <c r="CI1041" s="250"/>
      <c r="CJ1041" s="250"/>
      <c r="CK1041" s="250"/>
      <c r="CL1041" s="250"/>
      <c r="CM1041" s="250"/>
      <c r="CN1041" s="251"/>
    </row>
    <row r="1042" spans="4:92" ht="14.25" customHeight="1" x14ac:dyDescent="0.35">
      <c r="D1042" s="215" t="s">
        <v>552</v>
      </c>
      <c r="E1042" s="215"/>
      <c r="F1042" s="215"/>
      <c r="G1042" s="215"/>
      <c r="H1042" s="215"/>
      <c r="I1042" s="215"/>
      <c r="J1042" s="215"/>
      <c r="K1042" s="215"/>
      <c r="L1042" s="215"/>
      <c r="M1042" s="215"/>
      <c r="N1042" s="215"/>
      <c r="O1042" s="215"/>
      <c r="P1042" s="215"/>
      <c r="Q1042" s="215"/>
      <c r="R1042" s="215"/>
      <c r="S1042" s="215"/>
      <c r="T1042" s="215"/>
      <c r="U1042" s="215"/>
      <c r="V1042" s="215"/>
      <c r="W1042" s="215"/>
      <c r="X1042" s="215"/>
      <c r="Y1042" s="215"/>
      <c r="Z1042" s="233">
        <v>174</v>
      </c>
      <c r="AA1042" s="233"/>
      <c r="AB1042" s="233"/>
      <c r="AC1042" s="233"/>
      <c r="AD1042" s="233"/>
      <c r="AE1042" s="233"/>
      <c r="AF1042" s="233"/>
      <c r="AG1042" s="233"/>
      <c r="AH1042" s="233"/>
      <c r="AI1042" s="233"/>
      <c r="AJ1042" s="233"/>
      <c r="AK1042" s="215">
        <v>179</v>
      </c>
      <c r="AL1042" s="215"/>
      <c r="AM1042" s="215"/>
      <c r="AN1042" s="215"/>
      <c r="AO1042" s="215"/>
      <c r="AP1042" s="215"/>
      <c r="AQ1042" s="215"/>
      <c r="AR1042" s="215"/>
      <c r="AS1042" s="215"/>
      <c r="AT1042" s="215"/>
      <c r="AV1042" s="233">
        <v>1353</v>
      </c>
      <c r="AW1042" s="233"/>
      <c r="AX1042" s="233"/>
      <c r="AY1042" s="233"/>
      <c r="AZ1042" s="233"/>
      <c r="BA1042" s="233"/>
      <c r="BB1042" s="233"/>
      <c r="BC1042" s="233"/>
      <c r="BD1042" s="233">
        <v>773</v>
      </c>
      <c r="BE1042" s="233"/>
      <c r="BF1042" s="233"/>
      <c r="BG1042" s="233"/>
      <c r="BH1042" s="233"/>
      <c r="BI1042" s="233"/>
      <c r="BJ1042" s="233"/>
      <c r="BK1042" s="233"/>
      <c r="BL1042" s="233">
        <v>1645</v>
      </c>
      <c r="BM1042" s="233"/>
      <c r="BN1042" s="233"/>
      <c r="BO1042" s="233"/>
      <c r="BP1042" s="233"/>
      <c r="BQ1042" s="233"/>
      <c r="BR1042" s="233"/>
      <c r="BS1042" s="233"/>
      <c r="BT1042" s="233">
        <v>2056</v>
      </c>
      <c r="BU1042" s="233"/>
      <c r="BV1042" s="233"/>
      <c r="BW1042" s="233"/>
      <c r="BX1042" s="233"/>
      <c r="BY1042" s="233"/>
      <c r="BZ1042" s="233"/>
      <c r="CA1042" s="233"/>
      <c r="CB1042" s="215"/>
      <c r="CC1042" s="215"/>
      <c r="CD1042" s="215"/>
      <c r="CE1042" s="215"/>
      <c r="CF1042" s="215"/>
      <c r="CG1042" s="215"/>
      <c r="CH1042" s="215"/>
      <c r="CI1042" s="215"/>
      <c r="CJ1042" s="215"/>
      <c r="CK1042" s="215"/>
      <c r="CL1042" s="215"/>
      <c r="CM1042" s="215"/>
      <c r="CN1042" s="215"/>
    </row>
    <row r="1043" spans="4:92" ht="14.25" customHeight="1" x14ac:dyDescent="0.35">
      <c r="D1043" s="215" t="s">
        <v>553</v>
      </c>
      <c r="E1043" s="215"/>
      <c r="F1043" s="215"/>
      <c r="G1043" s="215"/>
      <c r="H1043" s="215"/>
      <c r="I1043" s="215"/>
      <c r="J1043" s="215"/>
      <c r="K1043" s="215"/>
      <c r="L1043" s="215"/>
      <c r="M1043" s="215"/>
      <c r="N1043" s="215"/>
      <c r="O1043" s="215"/>
      <c r="P1043" s="215"/>
      <c r="Q1043" s="215"/>
      <c r="R1043" s="215"/>
      <c r="S1043" s="215"/>
      <c r="T1043" s="215"/>
      <c r="U1043" s="215"/>
      <c r="V1043" s="215"/>
      <c r="W1043" s="215"/>
      <c r="X1043" s="215"/>
      <c r="Y1043" s="215"/>
      <c r="Z1043" s="233">
        <v>206</v>
      </c>
      <c r="AA1043" s="233"/>
      <c r="AB1043" s="233"/>
      <c r="AC1043" s="233"/>
      <c r="AD1043" s="233"/>
      <c r="AE1043" s="233"/>
      <c r="AF1043" s="233"/>
      <c r="AG1043" s="233"/>
      <c r="AH1043" s="233"/>
      <c r="AI1043" s="233"/>
      <c r="AJ1043" s="233"/>
      <c r="AK1043" s="215">
        <v>87</v>
      </c>
      <c r="AL1043" s="215"/>
      <c r="AM1043" s="215"/>
      <c r="AN1043" s="215"/>
      <c r="AO1043" s="215"/>
      <c r="AP1043" s="215"/>
      <c r="AQ1043" s="215"/>
      <c r="AR1043" s="215"/>
      <c r="AS1043" s="215"/>
      <c r="AT1043" s="215"/>
      <c r="AV1043" s="233"/>
      <c r="AW1043" s="233"/>
      <c r="AX1043" s="233"/>
      <c r="AY1043" s="233"/>
      <c r="AZ1043" s="233"/>
      <c r="BA1043" s="233"/>
      <c r="BB1043" s="233"/>
      <c r="BC1043" s="233"/>
      <c r="BD1043" s="233"/>
      <c r="BE1043" s="233"/>
      <c r="BF1043" s="233"/>
      <c r="BG1043" s="233"/>
      <c r="BH1043" s="233"/>
      <c r="BI1043" s="233"/>
      <c r="BJ1043" s="233"/>
      <c r="BK1043" s="233"/>
      <c r="BL1043" s="233"/>
      <c r="BM1043" s="233"/>
      <c r="BN1043" s="233"/>
      <c r="BO1043" s="233"/>
      <c r="BP1043" s="233"/>
      <c r="BQ1043" s="233"/>
      <c r="BR1043" s="233"/>
      <c r="BS1043" s="233"/>
      <c r="BT1043" s="233"/>
      <c r="BU1043" s="233"/>
      <c r="BV1043" s="233"/>
      <c r="BW1043" s="233"/>
      <c r="BX1043" s="233"/>
      <c r="BY1043" s="233"/>
      <c r="BZ1043" s="233"/>
      <c r="CA1043" s="233"/>
      <c r="CB1043" s="215"/>
      <c r="CC1043" s="215"/>
      <c r="CD1043" s="215"/>
      <c r="CE1043" s="215"/>
      <c r="CF1043" s="215"/>
      <c r="CG1043" s="215"/>
      <c r="CH1043" s="215"/>
      <c r="CI1043" s="215"/>
      <c r="CJ1043" s="215"/>
      <c r="CK1043" s="215"/>
      <c r="CL1043" s="215"/>
      <c r="CM1043" s="215"/>
      <c r="CN1043" s="215"/>
    </row>
    <row r="1044" spans="4:92" ht="14.25" customHeight="1" x14ac:dyDescent="0.35">
      <c r="D1044" s="215" t="s">
        <v>554</v>
      </c>
      <c r="E1044" s="215"/>
      <c r="F1044" s="215"/>
      <c r="G1044" s="215"/>
      <c r="H1044" s="215"/>
      <c r="I1044" s="215"/>
      <c r="J1044" s="215"/>
      <c r="K1044" s="215"/>
      <c r="L1044" s="215"/>
      <c r="M1044" s="215"/>
      <c r="N1044" s="215"/>
      <c r="O1044" s="215"/>
      <c r="P1044" s="215"/>
      <c r="Q1044" s="215"/>
      <c r="R1044" s="215"/>
      <c r="S1044" s="215"/>
      <c r="T1044" s="215"/>
      <c r="U1044" s="215"/>
      <c r="V1044" s="215"/>
      <c r="W1044" s="215"/>
      <c r="X1044" s="215"/>
      <c r="Y1044" s="215"/>
      <c r="Z1044" s="233">
        <v>108</v>
      </c>
      <c r="AA1044" s="233"/>
      <c r="AB1044" s="233"/>
      <c r="AC1044" s="233"/>
      <c r="AD1044" s="233"/>
      <c r="AE1044" s="233"/>
      <c r="AF1044" s="233"/>
      <c r="AG1044" s="233"/>
      <c r="AH1044" s="233"/>
      <c r="AI1044" s="233"/>
      <c r="AJ1044" s="233"/>
      <c r="AK1044" s="215">
        <v>34</v>
      </c>
      <c r="AL1044" s="215"/>
      <c r="AM1044" s="215"/>
      <c r="AN1044" s="215"/>
      <c r="AO1044" s="215"/>
      <c r="AP1044" s="215"/>
      <c r="AQ1044" s="215"/>
      <c r="AR1044" s="215"/>
      <c r="AS1044" s="215"/>
      <c r="AT1044" s="215"/>
      <c r="AV1044" s="233"/>
      <c r="AW1044" s="233"/>
      <c r="AX1044" s="233"/>
      <c r="AY1044" s="233"/>
      <c r="AZ1044" s="233"/>
      <c r="BA1044" s="233"/>
      <c r="BB1044" s="233"/>
      <c r="BC1044" s="233"/>
      <c r="BD1044" s="233"/>
      <c r="BE1044" s="233"/>
      <c r="BF1044" s="233"/>
      <c r="BG1044" s="233"/>
      <c r="BH1044" s="233"/>
      <c r="BI1044" s="233"/>
      <c r="BJ1044" s="233"/>
      <c r="BK1044" s="233"/>
      <c r="BL1044" s="233"/>
      <c r="BM1044" s="233"/>
      <c r="BN1044" s="233"/>
      <c r="BO1044" s="233"/>
      <c r="BP1044" s="233"/>
      <c r="BQ1044" s="233"/>
      <c r="BR1044" s="233"/>
      <c r="BS1044" s="233"/>
      <c r="BT1044" s="233"/>
      <c r="BU1044" s="233"/>
      <c r="BV1044" s="233"/>
      <c r="BW1044" s="233"/>
      <c r="BX1044" s="233"/>
      <c r="BY1044" s="233"/>
      <c r="BZ1044" s="233"/>
      <c r="CA1044" s="233"/>
      <c r="CB1044" s="215"/>
      <c r="CC1044" s="215"/>
      <c r="CD1044" s="215"/>
      <c r="CE1044" s="215"/>
      <c r="CF1044" s="215"/>
      <c r="CG1044" s="215"/>
      <c r="CH1044" s="215"/>
      <c r="CI1044" s="215"/>
      <c r="CJ1044" s="215"/>
      <c r="CK1044" s="215"/>
      <c r="CL1044" s="215"/>
      <c r="CM1044" s="215"/>
      <c r="CN1044" s="215"/>
    </row>
    <row r="1045" spans="4:92" ht="14.25" customHeight="1" x14ac:dyDescent="0.35">
      <c r="D1045" s="215" t="s">
        <v>914</v>
      </c>
      <c r="E1045" s="215"/>
      <c r="F1045" s="215"/>
      <c r="G1045" s="215"/>
      <c r="H1045" s="215"/>
      <c r="I1045" s="215"/>
      <c r="J1045" s="215"/>
      <c r="K1045" s="215"/>
      <c r="L1045" s="215"/>
      <c r="M1045" s="215"/>
      <c r="N1045" s="215"/>
      <c r="O1045" s="215"/>
      <c r="P1045" s="215"/>
      <c r="Q1045" s="215"/>
      <c r="R1045" s="215"/>
      <c r="S1045" s="215"/>
      <c r="T1045" s="215"/>
      <c r="U1045" s="215"/>
      <c r="V1045" s="215"/>
      <c r="W1045" s="215"/>
      <c r="X1045" s="215"/>
      <c r="Y1045" s="215"/>
      <c r="Z1045" s="233">
        <v>49</v>
      </c>
      <c r="AA1045" s="233"/>
      <c r="AB1045" s="233"/>
      <c r="AC1045" s="233"/>
      <c r="AD1045" s="233"/>
      <c r="AE1045" s="233"/>
      <c r="AF1045" s="233"/>
      <c r="AG1045" s="233"/>
      <c r="AH1045" s="233"/>
      <c r="AI1045" s="233"/>
      <c r="AJ1045" s="233"/>
      <c r="AK1045" s="215">
        <v>19</v>
      </c>
      <c r="AL1045" s="215"/>
      <c r="AM1045" s="215"/>
      <c r="AN1045" s="215"/>
      <c r="AO1045" s="215"/>
      <c r="AP1045" s="215"/>
      <c r="AQ1045" s="215"/>
      <c r="AR1045" s="215"/>
      <c r="AS1045" s="215"/>
      <c r="AT1045" s="215"/>
      <c r="AV1045" s="233"/>
      <c r="AW1045" s="233"/>
      <c r="AX1045" s="233"/>
      <c r="AY1045" s="233"/>
      <c r="AZ1045" s="233"/>
      <c r="BA1045" s="233"/>
      <c r="BB1045" s="233"/>
      <c r="BC1045" s="233"/>
      <c r="BD1045" s="233"/>
      <c r="BE1045" s="233"/>
      <c r="BF1045" s="233"/>
      <c r="BG1045" s="233"/>
      <c r="BH1045" s="233"/>
      <c r="BI1045" s="233"/>
      <c r="BJ1045" s="233"/>
      <c r="BK1045" s="233"/>
      <c r="BL1045" s="233"/>
      <c r="BM1045" s="233"/>
      <c r="BN1045" s="233"/>
      <c r="BO1045" s="233"/>
      <c r="BP1045" s="233"/>
      <c r="BQ1045" s="233"/>
      <c r="BR1045" s="233"/>
      <c r="BS1045" s="233"/>
      <c r="BT1045" s="233"/>
      <c r="BU1045" s="233"/>
      <c r="BV1045" s="233"/>
      <c r="BW1045" s="233"/>
      <c r="BX1045" s="233"/>
      <c r="BY1045" s="233"/>
      <c r="BZ1045" s="233"/>
      <c r="CA1045" s="233"/>
      <c r="CB1045" s="215"/>
      <c r="CC1045" s="215"/>
      <c r="CD1045" s="215"/>
      <c r="CE1045" s="215"/>
      <c r="CF1045" s="215"/>
      <c r="CG1045" s="215"/>
      <c r="CH1045" s="215"/>
      <c r="CI1045" s="215"/>
      <c r="CJ1045" s="215"/>
      <c r="CK1045" s="215"/>
      <c r="CL1045" s="215"/>
      <c r="CM1045" s="215"/>
      <c r="CN1045" s="215"/>
    </row>
    <row r="1046" spans="4:92" ht="14.25" customHeight="1" x14ac:dyDescent="0.35">
      <c r="D1046" s="215" t="s">
        <v>915</v>
      </c>
      <c r="E1046" s="215"/>
      <c r="F1046" s="215"/>
      <c r="G1046" s="215"/>
      <c r="H1046" s="215"/>
      <c r="I1046" s="215"/>
      <c r="J1046" s="215"/>
      <c r="K1046" s="215"/>
      <c r="L1046" s="215"/>
      <c r="M1046" s="215"/>
      <c r="N1046" s="215"/>
      <c r="O1046" s="215"/>
      <c r="P1046" s="215"/>
      <c r="Q1046" s="215"/>
      <c r="R1046" s="215"/>
      <c r="S1046" s="215"/>
      <c r="T1046" s="215"/>
      <c r="U1046" s="215"/>
      <c r="V1046" s="215"/>
      <c r="W1046" s="215"/>
      <c r="X1046" s="215"/>
      <c r="Y1046" s="215"/>
      <c r="Z1046" s="233">
        <v>34</v>
      </c>
      <c r="AA1046" s="233"/>
      <c r="AB1046" s="233"/>
      <c r="AC1046" s="233"/>
      <c r="AD1046" s="233"/>
      <c r="AE1046" s="233"/>
      <c r="AF1046" s="233"/>
      <c r="AG1046" s="233"/>
      <c r="AH1046" s="233"/>
      <c r="AI1046" s="233"/>
      <c r="AJ1046" s="233"/>
      <c r="AK1046" s="215">
        <v>12</v>
      </c>
      <c r="AL1046" s="215"/>
      <c r="AM1046" s="215"/>
      <c r="AN1046" s="215"/>
      <c r="AO1046" s="215"/>
      <c r="AP1046" s="215"/>
      <c r="AQ1046" s="215"/>
      <c r="AR1046" s="215"/>
      <c r="AS1046" s="215"/>
      <c r="AT1046" s="215"/>
      <c r="AV1046" s="233"/>
      <c r="AW1046" s="233"/>
      <c r="AX1046" s="233"/>
      <c r="AY1046" s="233"/>
      <c r="AZ1046" s="233"/>
      <c r="BA1046" s="233"/>
      <c r="BB1046" s="233"/>
      <c r="BC1046" s="233"/>
      <c r="BD1046" s="233"/>
      <c r="BE1046" s="233"/>
      <c r="BF1046" s="233"/>
      <c r="BG1046" s="233"/>
      <c r="BH1046" s="233"/>
      <c r="BI1046" s="233"/>
      <c r="BJ1046" s="233"/>
      <c r="BK1046" s="233"/>
      <c r="BL1046" s="233"/>
      <c r="BM1046" s="233"/>
      <c r="BN1046" s="233"/>
      <c r="BO1046" s="233"/>
      <c r="BP1046" s="233"/>
      <c r="BQ1046" s="233"/>
      <c r="BR1046" s="233"/>
      <c r="BS1046" s="233"/>
      <c r="BT1046" s="233"/>
      <c r="BU1046" s="233"/>
      <c r="BV1046" s="233"/>
      <c r="BW1046" s="233"/>
      <c r="BX1046" s="233"/>
      <c r="BY1046" s="233"/>
      <c r="BZ1046" s="233"/>
      <c r="CA1046" s="233"/>
      <c r="CB1046" s="215"/>
      <c r="CC1046" s="215"/>
      <c r="CD1046" s="215"/>
      <c r="CE1046" s="215"/>
      <c r="CF1046" s="215"/>
      <c r="CG1046" s="215"/>
      <c r="CH1046" s="215"/>
      <c r="CI1046" s="215"/>
      <c r="CJ1046" s="215"/>
      <c r="CK1046" s="215"/>
      <c r="CL1046" s="215"/>
      <c r="CM1046" s="215"/>
      <c r="CN1046" s="215"/>
    </row>
    <row r="1047" spans="4:92" ht="14.25" customHeight="1" x14ac:dyDescent="0.35">
      <c r="D1047" s="215" t="s">
        <v>555</v>
      </c>
      <c r="E1047" s="215"/>
      <c r="F1047" s="215"/>
      <c r="G1047" s="215"/>
      <c r="H1047" s="215"/>
      <c r="I1047" s="215"/>
      <c r="J1047" s="215"/>
      <c r="K1047" s="215"/>
      <c r="L1047" s="215"/>
      <c r="M1047" s="215"/>
      <c r="N1047" s="215"/>
      <c r="O1047" s="215"/>
      <c r="P1047" s="215"/>
      <c r="Q1047" s="215"/>
      <c r="R1047" s="215"/>
      <c r="S1047" s="215"/>
      <c r="T1047" s="215"/>
      <c r="U1047" s="215"/>
      <c r="V1047" s="215"/>
      <c r="W1047" s="215"/>
      <c r="X1047" s="215"/>
      <c r="Y1047" s="215"/>
      <c r="Z1047" s="233">
        <v>24</v>
      </c>
      <c r="AA1047" s="233"/>
      <c r="AB1047" s="233"/>
      <c r="AC1047" s="233"/>
      <c r="AD1047" s="233"/>
      <c r="AE1047" s="233"/>
      <c r="AF1047" s="233"/>
      <c r="AG1047" s="233"/>
      <c r="AH1047" s="233"/>
      <c r="AI1047" s="233"/>
      <c r="AJ1047" s="233"/>
      <c r="AK1047" s="215">
        <v>11</v>
      </c>
      <c r="AL1047" s="215"/>
      <c r="AM1047" s="215"/>
      <c r="AN1047" s="215"/>
      <c r="AO1047" s="215"/>
      <c r="AP1047" s="215"/>
      <c r="AQ1047" s="215"/>
      <c r="AR1047" s="215"/>
      <c r="AS1047" s="215"/>
      <c r="AT1047" s="215"/>
      <c r="AV1047" s="233"/>
      <c r="AW1047" s="233"/>
      <c r="AX1047" s="233"/>
      <c r="AY1047" s="233"/>
      <c r="AZ1047" s="233"/>
      <c r="BA1047" s="233"/>
      <c r="BB1047" s="233"/>
      <c r="BC1047" s="233"/>
      <c r="BD1047" s="233"/>
      <c r="BE1047" s="233"/>
      <c r="BF1047" s="233"/>
      <c r="BG1047" s="233"/>
      <c r="BH1047" s="233"/>
      <c r="BI1047" s="233"/>
      <c r="BJ1047" s="233"/>
      <c r="BK1047" s="233"/>
      <c r="BL1047" s="233"/>
      <c r="BM1047" s="233"/>
      <c r="BN1047" s="233"/>
      <c r="BO1047" s="233"/>
      <c r="BP1047" s="233"/>
      <c r="BQ1047" s="233"/>
      <c r="BR1047" s="233"/>
      <c r="BS1047" s="233"/>
      <c r="BT1047" s="233"/>
      <c r="BU1047" s="233"/>
      <c r="BV1047" s="233"/>
      <c r="BW1047" s="233"/>
      <c r="BX1047" s="233"/>
      <c r="BY1047" s="233"/>
      <c r="BZ1047" s="233"/>
      <c r="CA1047" s="233"/>
      <c r="CB1047" s="215"/>
      <c r="CC1047" s="215"/>
      <c r="CD1047" s="215"/>
      <c r="CE1047" s="215"/>
      <c r="CF1047" s="215"/>
      <c r="CG1047" s="215"/>
      <c r="CH1047" s="215"/>
      <c r="CI1047" s="215"/>
      <c r="CJ1047" s="215"/>
      <c r="CK1047" s="215"/>
      <c r="CL1047" s="215"/>
      <c r="CM1047" s="215"/>
      <c r="CN1047" s="215"/>
    </row>
    <row r="1048" spans="4:92" ht="14.25" customHeight="1" x14ac:dyDescent="0.35">
      <c r="D1048" s="215" t="s">
        <v>916</v>
      </c>
      <c r="E1048" s="215"/>
      <c r="F1048" s="215"/>
      <c r="G1048" s="215"/>
      <c r="H1048" s="215"/>
      <c r="I1048" s="215"/>
      <c r="J1048" s="215"/>
      <c r="K1048" s="215"/>
      <c r="L1048" s="215"/>
      <c r="M1048" s="215"/>
      <c r="N1048" s="215"/>
      <c r="O1048" s="215"/>
      <c r="P1048" s="215"/>
      <c r="Q1048" s="215"/>
      <c r="R1048" s="215"/>
      <c r="S1048" s="215"/>
      <c r="T1048" s="215"/>
      <c r="U1048" s="215"/>
      <c r="V1048" s="215"/>
      <c r="W1048" s="215"/>
      <c r="X1048" s="215"/>
      <c r="Y1048" s="215"/>
      <c r="Z1048" s="233">
        <v>15</v>
      </c>
      <c r="AA1048" s="233"/>
      <c r="AB1048" s="233"/>
      <c r="AC1048" s="233"/>
      <c r="AD1048" s="233"/>
      <c r="AE1048" s="233"/>
      <c r="AF1048" s="233"/>
      <c r="AG1048" s="233"/>
      <c r="AH1048" s="233"/>
      <c r="AI1048" s="233"/>
      <c r="AJ1048" s="233"/>
      <c r="AK1048" s="215">
        <v>23</v>
      </c>
      <c r="AL1048" s="215"/>
      <c r="AM1048" s="215"/>
      <c r="AN1048" s="215"/>
      <c r="AO1048" s="215"/>
      <c r="AP1048" s="215"/>
      <c r="AQ1048" s="215"/>
      <c r="AR1048" s="215"/>
      <c r="AS1048" s="215"/>
      <c r="AT1048" s="215"/>
      <c r="AV1048" s="233"/>
      <c r="AW1048" s="233"/>
      <c r="AX1048" s="233"/>
      <c r="AY1048" s="233"/>
      <c r="AZ1048" s="233"/>
      <c r="BA1048" s="233"/>
      <c r="BB1048" s="233"/>
      <c r="BC1048" s="233"/>
      <c r="BD1048" s="233"/>
      <c r="BE1048" s="233"/>
      <c r="BF1048" s="233"/>
      <c r="BG1048" s="233"/>
      <c r="BH1048" s="233"/>
      <c r="BI1048" s="233"/>
      <c r="BJ1048" s="233"/>
      <c r="BK1048" s="233"/>
      <c r="BL1048" s="233"/>
      <c r="BM1048" s="233"/>
      <c r="BN1048" s="233"/>
      <c r="BO1048" s="233"/>
      <c r="BP1048" s="233"/>
      <c r="BQ1048" s="233"/>
      <c r="BR1048" s="233"/>
      <c r="BS1048" s="233"/>
      <c r="BT1048" s="233"/>
      <c r="BU1048" s="233"/>
      <c r="BV1048" s="233"/>
      <c r="BW1048" s="233"/>
      <c r="BX1048" s="233"/>
      <c r="BY1048" s="233"/>
      <c r="BZ1048" s="233"/>
      <c r="CA1048" s="233"/>
      <c r="CB1048" s="215"/>
      <c r="CC1048" s="215"/>
      <c r="CD1048" s="215"/>
      <c r="CE1048" s="215"/>
      <c r="CF1048" s="215"/>
      <c r="CG1048" s="215"/>
      <c r="CH1048" s="215"/>
      <c r="CI1048" s="215"/>
      <c r="CJ1048" s="215"/>
      <c r="CK1048" s="215"/>
      <c r="CL1048" s="215"/>
      <c r="CM1048" s="215"/>
      <c r="CN1048" s="215"/>
    </row>
    <row r="1049" spans="4:92" ht="16.5" customHeight="1" x14ac:dyDescent="0.35">
      <c r="D1049" s="215" t="s">
        <v>556</v>
      </c>
      <c r="E1049" s="215"/>
      <c r="F1049" s="215"/>
      <c r="G1049" s="215"/>
      <c r="H1049" s="215"/>
      <c r="I1049" s="215"/>
      <c r="J1049" s="215"/>
      <c r="K1049" s="215"/>
      <c r="L1049" s="215"/>
      <c r="M1049" s="215"/>
      <c r="N1049" s="215"/>
      <c r="O1049" s="215"/>
      <c r="P1049" s="215"/>
      <c r="Q1049" s="215"/>
      <c r="R1049" s="215"/>
      <c r="S1049" s="215"/>
      <c r="T1049" s="215"/>
      <c r="U1049" s="215"/>
      <c r="V1049" s="215"/>
      <c r="W1049" s="215"/>
      <c r="X1049" s="215"/>
      <c r="Y1049" s="215"/>
      <c r="Z1049" s="233">
        <v>5</v>
      </c>
      <c r="AA1049" s="233"/>
      <c r="AB1049" s="233"/>
      <c r="AC1049" s="233"/>
      <c r="AD1049" s="233"/>
      <c r="AE1049" s="233"/>
      <c r="AF1049" s="233"/>
      <c r="AG1049" s="233"/>
      <c r="AH1049" s="233"/>
      <c r="AI1049" s="233"/>
      <c r="AJ1049" s="233"/>
      <c r="AK1049" s="215">
        <v>10</v>
      </c>
      <c r="AL1049" s="215"/>
      <c r="AM1049" s="215"/>
      <c r="AN1049" s="215"/>
      <c r="AO1049" s="215"/>
      <c r="AP1049" s="215"/>
      <c r="AQ1049" s="215"/>
      <c r="AR1049" s="215"/>
      <c r="AS1049" s="215"/>
      <c r="AT1049" s="215"/>
      <c r="AV1049" s="233"/>
      <c r="AW1049" s="233"/>
      <c r="AX1049" s="233"/>
      <c r="AY1049" s="233"/>
      <c r="AZ1049" s="233"/>
      <c r="BA1049" s="233"/>
      <c r="BB1049" s="233"/>
      <c r="BC1049" s="233"/>
      <c r="BD1049" s="233"/>
      <c r="BE1049" s="233"/>
      <c r="BF1049" s="233"/>
      <c r="BG1049" s="233"/>
      <c r="BH1049" s="233"/>
      <c r="BI1049" s="233"/>
      <c r="BJ1049" s="233"/>
      <c r="BK1049" s="233"/>
      <c r="BL1049" s="233"/>
      <c r="BM1049" s="233"/>
      <c r="BN1049" s="233"/>
      <c r="BO1049" s="233"/>
      <c r="BP1049" s="233"/>
      <c r="BQ1049" s="233"/>
      <c r="BR1049" s="233"/>
      <c r="BS1049" s="233"/>
      <c r="BT1049" s="233"/>
      <c r="BU1049" s="233"/>
      <c r="BV1049" s="233"/>
      <c r="BW1049" s="233"/>
      <c r="BX1049" s="233"/>
      <c r="BY1049" s="233"/>
      <c r="BZ1049" s="233"/>
      <c r="CA1049" s="233"/>
      <c r="CB1049" s="215"/>
      <c r="CC1049" s="215"/>
      <c r="CD1049" s="215"/>
      <c r="CE1049" s="215"/>
      <c r="CF1049" s="215"/>
      <c r="CG1049" s="215"/>
      <c r="CH1049" s="215"/>
      <c r="CI1049" s="215"/>
      <c r="CJ1049" s="215"/>
      <c r="CK1049" s="215"/>
      <c r="CL1049" s="215"/>
      <c r="CM1049" s="215"/>
      <c r="CN1049" s="215"/>
    </row>
    <row r="1050" spans="4:92" ht="14.25" customHeight="1" x14ac:dyDescent="0.35">
      <c r="D1050" s="215" t="s">
        <v>557</v>
      </c>
      <c r="E1050" s="215"/>
      <c r="F1050" s="215"/>
      <c r="G1050" s="215"/>
      <c r="H1050" s="215"/>
      <c r="I1050" s="215"/>
      <c r="J1050" s="215"/>
      <c r="K1050" s="215"/>
      <c r="L1050" s="215"/>
      <c r="M1050" s="215"/>
      <c r="N1050" s="215"/>
      <c r="O1050" s="215"/>
      <c r="P1050" s="215"/>
      <c r="Q1050" s="215"/>
      <c r="R1050" s="215"/>
      <c r="S1050" s="215"/>
      <c r="T1050" s="215"/>
      <c r="U1050" s="215"/>
      <c r="V1050" s="215"/>
      <c r="W1050" s="215"/>
      <c r="X1050" s="215"/>
      <c r="Y1050" s="215"/>
      <c r="Z1050" s="233">
        <v>0</v>
      </c>
      <c r="AA1050" s="233"/>
      <c r="AB1050" s="233"/>
      <c r="AC1050" s="233"/>
      <c r="AD1050" s="233"/>
      <c r="AE1050" s="233"/>
      <c r="AF1050" s="233"/>
      <c r="AG1050" s="233"/>
      <c r="AH1050" s="233"/>
      <c r="AI1050" s="233"/>
      <c r="AJ1050" s="233"/>
      <c r="AK1050" s="215">
        <v>4</v>
      </c>
      <c r="AL1050" s="215"/>
      <c r="AM1050" s="215"/>
      <c r="AN1050" s="215"/>
      <c r="AO1050" s="215"/>
      <c r="AP1050" s="215"/>
      <c r="AQ1050" s="215"/>
      <c r="AR1050" s="215"/>
      <c r="AS1050" s="215"/>
      <c r="AT1050" s="215"/>
      <c r="AV1050" s="233"/>
      <c r="AW1050" s="233"/>
      <c r="AX1050" s="233"/>
      <c r="AY1050" s="233"/>
      <c r="AZ1050" s="233"/>
      <c r="BA1050" s="233"/>
      <c r="BB1050" s="233"/>
      <c r="BC1050" s="233"/>
      <c r="BD1050" s="233"/>
      <c r="BE1050" s="233"/>
      <c r="BF1050" s="233"/>
      <c r="BG1050" s="233"/>
      <c r="BH1050" s="233"/>
      <c r="BI1050" s="233"/>
      <c r="BJ1050" s="233"/>
      <c r="BK1050" s="233"/>
      <c r="BL1050" s="233"/>
      <c r="BM1050" s="233"/>
      <c r="BN1050" s="233"/>
      <c r="BO1050" s="233"/>
      <c r="BP1050" s="233"/>
      <c r="BQ1050" s="233"/>
      <c r="BR1050" s="233"/>
      <c r="BS1050" s="233"/>
      <c r="BT1050" s="233"/>
      <c r="BU1050" s="233"/>
      <c r="BV1050" s="233"/>
      <c r="BW1050" s="233"/>
      <c r="BX1050" s="233"/>
      <c r="BY1050" s="233"/>
      <c r="BZ1050" s="233"/>
      <c r="CA1050" s="233"/>
      <c r="CB1050" s="215"/>
      <c r="CC1050" s="215"/>
      <c r="CD1050" s="215"/>
      <c r="CE1050" s="215"/>
      <c r="CF1050" s="215"/>
      <c r="CG1050" s="215"/>
      <c r="CH1050" s="215"/>
      <c r="CI1050" s="215"/>
      <c r="CJ1050" s="215"/>
      <c r="CK1050" s="215"/>
      <c r="CL1050" s="215"/>
      <c r="CM1050" s="215"/>
      <c r="CN1050" s="215"/>
    </row>
    <row r="1051" spans="4:92" ht="13.5" customHeight="1" x14ac:dyDescent="0.35">
      <c r="D1051" s="215" t="s">
        <v>917</v>
      </c>
      <c r="E1051" s="215"/>
      <c r="F1051" s="215"/>
      <c r="G1051" s="215"/>
      <c r="H1051" s="215"/>
      <c r="I1051" s="215"/>
      <c r="J1051" s="215"/>
      <c r="K1051" s="215"/>
      <c r="L1051" s="215"/>
      <c r="M1051" s="215"/>
      <c r="N1051" s="215"/>
      <c r="O1051" s="215"/>
      <c r="P1051" s="215"/>
      <c r="Q1051" s="215"/>
      <c r="R1051" s="215"/>
      <c r="S1051" s="215"/>
      <c r="T1051" s="215"/>
      <c r="U1051" s="215"/>
      <c r="V1051" s="215"/>
      <c r="W1051" s="215"/>
      <c r="X1051" s="215"/>
      <c r="Y1051" s="215"/>
      <c r="Z1051" s="233">
        <v>0</v>
      </c>
      <c r="AA1051" s="233"/>
      <c r="AB1051" s="233"/>
      <c r="AC1051" s="233"/>
      <c r="AD1051" s="233"/>
      <c r="AE1051" s="233"/>
      <c r="AF1051" s="233"/>
      <c r="AG1051" s="233"/>
      <c r="AH1051" s="233"/>
      <c r="AI1051" s="233"/>
      <c r="AJ1051" s="233"/>
      <c r="AK1051" s="215">
        <v>7</v>
      </c>
      <c r="AL1051" s="215"/>
      <c r="AM1051" s="215"/>
      <c r="AN1051" s="215"/>
      <c r="AO1051" s="215"/>
      <c r="AP1051" s="215"/>
      <c r="AQ1051" s="215"/>
      <c r="AR1051" s="215"/>
      <c r="AS1051" s="215"/>
      <c r="AT1051" s="215"/>
      <c r="AV1051" s="233"/>
      <c r="AW1051" s="233"/>
      <c r="AX1051" s="233"/>
      <c r="AY1051" s="233"/>
      <c r="AZ1051" s="233"/>
      <c r="BA1051" s="233"/>
      <c r="BB1051" s="233"/>
      <c r="BC1051" s="233"/>
      <c r="BD1051" s="233"/>
      <c r="BE1051" s="233"/>
      <c r="BF1051" s="233"/>
      <c r="BG1051" s="233"/>
      <c r="BH1051" s="233"/>
      <c r="BI1051" s="233"/>
      <c r="BJ1051" s="233"/>
      <c r="BK1051" s="233"/>
      <c r="BL1051" s="233"/>
      <c r="BM1051" s="233"/>
      <c r="BN1051" s="233"/>
      <c r="BO1051" s="233"/>
      <c r="BP1051" s="233"/>
      <c r="BQ1051" s="233"/>
      <c r="BR1051" s="233"/>
      <c r="BS1051" s="233"/>
      <c r="BT1051" s="233"/>
      <c r="BU1051" s="233"/>
      <c r="BV1051" s="233"/>
      <c r="BW1051" s="233"/>
      <c r="BX1051" s="233"/>
      <c r="BY1051" s="233"/>
      <c r="BZ1051" s="233"/>
      <c r="CA1051" s="233"/>
      <c r="CB1051" s="215"/>
      <c r="CC1051" s="215"/>
      <c r="CD1051" s="215"/>
      <c r="CE1051" s="215"/>
      <c r="CF1051" s="215"/>
      <c r="CG1051" s="215"/>
      <c r="CH1051" s="215"/>
      <c r="CI1051" s="215"/>
      <c r="CJ1051" s="215"/>
      <c r="CK1051" s="215"/>
      <c r="CL1051" s="215"/>
      <c r="CM1051" s="215"/>
      <c r="CN1051" s="215"/>
    </row>
    <row r="1052" spans="4:92" ht="12" customHeight="1" x14ac:dyDescent="0.35">
      <c r="D1052" s="212" t="s">
        <v>918</v>
      </c>
      <c r="E1052" s="213"/>
      <c r="F1052" s="213"/>
      <c r="G1052" s="213"/>
      <c r="H1052" s="213"/>
      <c r="I1052" s="213"/>
      <c r="J1052" s="213"/>
      <c r="K1052" s="213"/>
      <c r="L1052" s="213"/>
      <c r="M1052" s="213"/>
      <c r="N1052" s="213"/>
      <c r="O1052" s="213"/>
      <c r="P1052" s="213"/>
      <c r="Q1052" s="213"/>
      <c r="R1052" s="213"/>
      <c r="S1052" s="213"/>
      <c r="T1052" s="213"/>
      <c r="U1052" s="213"/>
      <c r="V1052" s="213"/>
      <c r="W1052" s="213"/>
      <c r="X1052" s="213"/>
      <c r="Y1052" s="214"/>
      <c r="Z1052" s="233">
        <v>0</v>
      </c>
      <c r="AA1052" s="233"/>
      <c r="AB1052" s="233"/>
      <c r="AC1052" s="233"/>
      <c r="AD1052" s="233"/>
      <c r="AE1052" s="233"/>
      <c r="AF1052" s="233"/>
      <c r="AG1052" s="233"/>
      <c r="AH1052" s="233"/>
      <c r="AI1052" s="233"/>
      <c r="AJ1052" s="233"/>
      <c r="AK1052" s="215">
        <v>27</v>
      </c>
      <c r="AL1052" s="215"/>
      <c r="AM1052" s="215"/>
      <c r="AN1052" s="215"/>
      <c r="AO1052" s="215"/>
      <c r="AP1052" s="215"/>
      <c r="AQ1052" s="215"/>
      <c r="AR1052" s="215"/>
      <c r="AS1052" s="215"/>
      <c r="AT1052" s="215"/>
      <c r="AV1052" s="234"/>
      <c r="AW1052" s="235"/>
      <c r="AX1052" s="235"/>
      <c r="AY1052" s="235"/>
      <c r="AZ1052" s="235"/>
      <c r="BA1052" s="235"/>
      <c r="BB1052" s="235"/>
      <c r="BC1052" s="236"/>
      <c r="BD1052" s="234"/>
      <c r="BE1052" s="235"/>
      <c r="BF1052" s="235"/>
      <c r="BG1052" s="235"/>
      <c r="BH1052" s="235"/>
      <c r="BI1052" s="235"/>
      <c r="BJ1052" s="235"/>
      <c r="BK1052" s="236"/>
      <c r="BL1052" s="234"/>
      <c r="BM1052" s="235"/>
      <c r="BN1052" s="235"/>
      <c r="BO1052" s="235"/>
      <c r="BP1052" s="235"/>
      <c r="BQ1052" s="235"/>
      <c r="BR1052" s="235"/>
      <c r="BS1052" s="236"/>
      <c r="BT1052" s="234"/>
      <c r="BU1052" s="235"/>
      <c r="BV1052" s="235"/>
      <c r="BW1052" s="235"/>
      <c r="BX1052" s="235"/>
      <c r="BY1052" s="235"/>
      <c r="BZ1052" s="235"/>
      <c r="CA1052" s="236"/>
      <c r="CB1052" s="212"/>
      <c r="CC1052" s="213"/>
      <c r="CD1052" s="213"/>
      <c r="CE1052" s="213"/>
      <c r="CF1052" s="213"/>
      <c r="CG1052" s="213"/>
      <c r="CH1052" s="213"/>
      <c r="CI1052" s="213"/>
      <c r="CJ1052" s="213"/>
      <c r="CK1052" s="213"/>
      <c r="CL1052" s="213"/>
      <c r="CM1052" s="213"/>
      <c r="CN1052" s="214"/>
    </row>
    <row r="1053" spans="4:92" ht="12" customHeight="1" x14ac:dyDescent="0.35">
      <c r="D1053" s="215" t="s">
        <v>919</v>
      </c>
      <c r="E1053" s="215"/>
      <c r="F1053" s="215"/>
      <c r="G1053" s="215"/>
      <c r="H1053" s="215"/>
      <c r="I1053" s="215"/>
      <c r="J1053" s="215"/>
      <c r="K1053" s="215"/>
      <c r="L1053" s="215"/>
      <c r="M1053" s="215"/>
      <c r="N1053" s="215"/>
      <c r="O1053" s="215"/>
      <c r="P1053" s="215"/>
      <c r="Q1053" s="215"/>
      <c r="R1053" s="215"/>
      <c r="S1053" s="215"/>
      <c r="T1053" s="215"/>
      <c r="U1053" s="215"/>
      <c r="V1053" s="215"/>
      <c r="W1053" s="215"/>
      <c r="X1053" s="215"/>
      <c r="Y1053" s="215"/>
      <c r="Z1053" s="234">
        <v>0</v>
      </c>
      <c r="AA1053" s="235"/>
      <c r="AB1053" s="235"/>
      <c r="AC1053" s="235"/>
      <c r="AD1053" s="235"/>
      <c r="AE1053" s="235"/>
      <c r="AF1053" s="235"/>
      <c r="AG1053" s="235"/>
      <c r="AH1053" s="235"/>
      <c r="AI1053" s="235"/>
      <c r="AJ1053" s="236"/>
      <c r="AK1053" s="212">
        <v>0</v>
      </c>
      <c r="AL1053" s="213"/>
      <c r="AM1053" s="213"/>
      <c r="AN1053" s="213"/>
      <c r="AO1053" s="213"/>
      <c r="AP1053" s="213"/>
      <c r="AQ1053" s="213"/>
      <c r="AR1053" s="213"/>
      <c r="AS1053" s="213"/>
      <c r="AT1053" s="214"/>
      <c r="AV1053" s="234"/>
      <c r="AW1053" s="235"/>
      <c r="AX1053" s="235"/>
      <c r="AY1053" s="235"/>
      <c r="AZ1053" s="235"/>
      <c r="BA1053" s="235"/>
      <c r="BB1053" s="235"/>
      <c r="BC1053" s="236"/>
      <c r="BD1053" s="234"/>
      <c r="BE1053" s="235"/>
      <c r="BF1053" s="235"/>
      <c r="BG1053" s="235"/>
      <c r="BH1053" s="235"/>
      <c r="BI1053" s="235"/>
      <c r="BJ1053" s="235"/>
      <c r="BK1053" s="236"/>
      <c r="BL1053" s="234"/>
      <c r="BM1053" s="235"/>
      <c r="BN1053" s="235"/>
      <c r="BO1053" s="235"/>
      <c r="BP1053" s="235"/>
      <c r="BQ1053" s="235"/>
      <c r="BR1053" s="235"/>
      <c r="BS1053" s="236"/>
      <c r="BT1053" s="234"/>
      <c r="BU1053" s="235"/>
      <c r="BV1053" s="235"/>
      <c r="BW1053" s="235"/>
      <c r="BX1053" s="235"/>
      <c r="BY1053" s="235"/>
      <c r="BZ1053" s="235"/>
      <c r="CA1053" s="236"/>
      <c r="CB1053" s="212"/>
      <c r="CC1053" s="213"/>
      <c r="CD1053" s="213"/>
      <c r="CE1053" s="213"/>
      <c r="CF1053" s="213"/>
      <c r="CG1053" s="213"/>
      <c r="CH1053" s="213"/>
      <c r="CI1053" s="213"/>
      <c r="CJ1053" s="213"/>
      <c r="CK1053" s="213"/>
      <c r="CL1053" s="213"/>
      <c r="CM1053" s="213"/>
      <c r="CN1053" s="214"/>
    </row>
    <row r="1054" spans="4:92" ht="15.75" customHeight="1" x14ac:dyDescent="0.35">
      <c r="D1054" s="212" t="s">
        <v>920</v>
      </c>
      <c r="E1054" s="213"/>
      <c r="F1054" s="213"/>
      <c r="G1054" s="213"/>
      <c r="H1054" s="213"/>
      <c r="I1054" s="213"/>
      <c r="J1054" s="213"/>
      <c r="K1054" s="213"/>
      <c r="L1054" s="213"/>
      <c r="M1054" s="213"/>
      <c r="N1054" s="213"/>
      <c r="O1054" s="213"/>
      <c r="P1054" s="213"/>
      <c r="Q1054" s="213"/>
      <c r="R1054" s="213"/>
      <c r="S1054" s="213"/>
      <c r="T1054" s="213"/>
      <c r="U1054" s="213"/>
      <c r="V1054" s="213"/>
      <c r="W1054" s="213"/>
      <c r="X1054" s="213"/>
      <c r="Y1054" s="214"/>
      <c r="Z1054" s="234"/>
      <c r="AA1054" s="235"/>
      <c r="AB1054" s="235"/>
      <c r="AC1054" s="235"/>
      <c r="AD1054" s="235"/>
      <c r="AE1054" s="235"/>
      <c r="AF1054" s="235"/>
      <c r="AG1054" s="235"/>
      <c r="AH1054" s="235"/>
      <c r="AI1054" s="235"/>
      <c r="AJ1054" s="236"/>
      <c r="AK1054" s="212"/>
      <c r="AL1054" s="213"/>
      <c r="AM1054" s="213"/>
      <c r="AN1054" s="213"/>
      <c r="AO1054" s="213"/>
      <c r="AP1054" s="213"/>
      <c r="AQ1054" s="213"/>
      <c r="AR1054" s="213"/>
      <c r="AS1054" s="213"/>
      <c r="AT1054" s="214"/>
      <c r="AV1054" s="164"/>
      <c r="AW1054" s="165"/>
      <c r="AX1054" s="165"/>
      <c r="AY1054" s="165"/>
      <c r="AZ1054" s="165"/>
      <c r="BA1054" s="165"/>
      <c r="BB1054" s="165"/>
      <c r="BC1054" s="166"/>
      <c r="BD1054" s="164"/>
      <c r="BE1054" s="165"/>
      <c r="BF1054" s="165"/>
      <c r="BG1054" s="165"/>
      <c r="BH1054" s="165"/>
      <c r="BI1054" s="165"/>
      <c r="BJ1054" s="165"/>
      <c r="BK1054" s="166"/>
      <c r="BL1054" s="164"/>
      <c r="BM1054" s="165"/>
      <c r="BN1054" s="165"/>
      <c r="BO1054" s="165"/>
      <c r="BP1054" s="165"/>
      <c r="BQ1054" s="165"/>
      <c r="BR1054" s="165"/>
      <c r="BS1054" s="166"/>
      <c r="BT1054" s="164"/>
      <c r="BU1054" s="165"/>
      <c r="BV1054" s="165"/>
      <c r="BW1054" s="165"/>
      <c r="BX1054" s="165"/>
      <c r="BY1054" s="165"/>
      <c r="BZ1054" s="165"/>
      <c r="CA1054" s="166"/>
      <c r="CB1054" s="212"/>
      <c r="CC1054" s="213"/>
      <c r="CD1054" s="213"/>
      <c r="CE1054" s="213"/>
      <c r="CF1054" s="213"/>
      <c r="CG1054" s="213"/>
      <c r="CH1054" s="213"/>
      <c r="CI1054" s="213"/>
      <c r="CJ1054" s="213"/>
      <c r="CK1054" s="213"/>
      <c r="CL1054" s="213"/>
      <c r="CM1054" s="213"/>
      <c r="CN1054" s="214"/>
    </row>
    <row r="1055" spans="4:92" ht="15.75" customHeight="1" x14ac:dyDescent="0.35">
      <c r="D1055" s="470" t="s">
        <v>361</v>
      </c>
      <c r="E1055" s="213"/>
      <c r="F1055" s="213"/>
      <c r="G1055" s="213"/>
      <c r="H1055" s="213"/>
      <c r="I1055" s="213"/>
      <c r="J1055" s="213"/>
      <c r="K1055" s="213"/>
      <c r="L1055" s="213"/>
      <c r="M1055" s="213"/>
      <c r="N1055" s="213"/>
      <c r="O1055" s="213"/>
      <c r="P1055" s="213"/>
      <c r="Q1055" s="213"/>
      <c r="R1055" s="213"/>
      <c r="S1055" s="213"/>
      <c r="T1055" s="213"/>
      <c r="U1055" s="213"/>
      <c r="V1055" s="213"/>
      <c r="W1055" s="213"/>
      <c r="X1055" s="213"/>
      <c r="Y1055" s="214"/>
      <c r="Z1055" s="234"/>
      <c r="AA1055" s="235"/>
      <c r="AB1055" s="235"/>
      <c r="AC1055" s="235"/>
      <c r="AD1055" s="235"/>
      <c r="AE1055" s="235"/>
      <c r="AF1055" s="235"/>
      <c r="AG1055" s="235"/>
      <c r="AH1055" s="235"/>
      <c r="AI1055" s="235"/>
      <c r="AJ1055" s="236"/>
      <c r="AK1055" s="212"/>
      <c r="AL1055" s="213"/>
      <c r="AM1055" s="213"/>
      <c r="AN1055" s="213"/>
      <c r="AO1055" s="213"/>
      <c r="AP1055" s="213"/>
      <c r="AQ1055" s="213"/>
      <c r="AR1055" s="213"/>
      <c r="AS1055" s="213"/>
      <c r="AT1055" s="214"/>
      <c r="AV1055" s="164"/>
      <c r="AW1055" s="165"/>
      <c r="AX1055" s="165"/>
      <c r="AY1055" s="165"/>
      <c r="AZ1055" s="165"/>
      <c r="BA1055" s="165"/>
      <c r="BB1055" s="165"/>
      <c r="BC1055" s="166"/>
      <c r="BD1055" s="164"/>
      <c r="BE1055" s="165"/>
      <c r="BF1055" s="165"/>
      <c r="BG1055" s="165"/>
      <c r="BH1055" s="165"/>
      <c r="BI1055" s="165"/>
      <c r="BJ1055" s="165"/>
      <c r="BK1055" s="166"/>
      <c r="BL1055" s="164"/>
      <c r="BM1055" s="165"/>
      <c r="BN1055" s="165"/>
      <c r="BO1055" s="165"/>
      <c r="BP1055" s="165"/>
      <c r="BQ1055" s="165"/>
      <c r="BR1055" s="165"/>
      <c r="BS1055" s="166"/>
      <c r="BT1055" s="164"/>
      <c r="BU1055" s="165"/>
      <c r="BV1055" s="165"/>
      <c r="BW1055" s="165"/>
      <c r="BX1055" s="165"/>
      <c r="BY1055" s="165"/>
      <c r="BZ1055" s="165"/>
      <c r="CA1055" s="166"/>
      <c r="CB1055" s="212"/>
      <c r="CC1055" s="213"/>
      <c r="CD1055" s="213"/>
      <c r="CE1055" s="213"/>
      <c r="CF1055" s="213"/>
      <c r="CG1055" s="213"/>
      <c r="CH1055" s="213"/>
      <c r="CI1055" s="213"/>
      <c r="CJ1055" s="213"/>
      <c r="CK1055" s="213"/>
      <c r="CL1055" s="213"/>
      <c r="CM1055" s="213"/>
      <c r="CN1055" s="214"/>
    </row>
    <row r="1056" spans="4:92" s="326" customFormat="1" ht="14.25" customHeight="1" x14ac:dyDescent="0.35"/>
    <row r="1057" spans="4:92" ht="18.75" customHeight="1" x14ac:dyDescent="0.35">
      <c r="D1057" s="640" t="s">
        <v>896</v>
      </c>
      <c r="E1057" s="641"/>
      <c r="F1057" s="641"/>
      <c r="G1057" s="641"/>
      <c r="H1057" s="641"/>
      <c r="I1057" s="641"/>
      <c r="J1057" s="641"/>
      <c r="K1057" s="641"/>
      <c r="L1057" s="641"/>
      <c r="M1057" s="641"/>
      <c r="N1057" s="641"/>
      <c r="O1057" s="641"/>
      <c r="P1057" s="641"/>
      <c r="Q1057" s="641"/>
      <c r="R1057" s="641"/>
      <c r="S1057" s="641"/>
      <c r="T1057" s="641"/>
      <c r="U1057" s="641"/>
      <c r="V1057" s="641"/>
      <c r="W1057" s="641"/>
      <c r="X1057" s="641"/>
      <c r="Y1057" s="642"/>
      <c r="Z1057" s="643" t="s">
        <v>787</v>
      </c>
      <c r="AA1057" s="644"/>
      <c r="AB1057" s="644"/>
      <c r="AC1057" s="644"/>
      <c r="AD1057" s="644"/>
      <c r="AE1057" s="644"/>
      <c r="AF1057" s="644"/>
      <c r="AG1057" s="644"/>
      <c r="AH1057" s="644"/>
      <c r="AI1057" s="644"/>
      <c r="AJ1057" s="645"/>
      <c r="AK1057" s="640" t="s">
        <v>897</v>
      </c>
      <c r="AL1057" s="641"/>
      <c r="AM1057" s="641"/>
      <c r="AN1057" s="641"/>
      <c r="AO1057" s="641"/>
      <c r="AP1057" s="641"/>
      <c r="AQ1057" s="641"/>
      <c r="AR1057" s="641"/>
      <c r="AS1057" s="641"/>
      <c r="AT1057" s="642"/>
      <c r="AV1057" s="246" t="s">
        <v>912</v>
      </c>
      <c r="AW1057" s="247"/>
      <c r="AX1057" s="247"/>
      <c r="AY1057" s="247"/>
      <c r="AZ1057" s="247"/>
      <c r="BA1057" s="247"/>
      <c r="BB1057" s="247"/>
      <c r="BC1057" s="247"/>
      <c r="BD1057" s="247"/>
      <c r="BE1057" s="247"/>
      <c r="BF1057" s="247"/>
      <c r="BG1057" s="247"/>
      <c r="BH1057" s="247"/>
      <c r="BI1057" s="247"/>
      <c r="BJ1057" s="247"/>
      <c r="BK1057" s="248"/>
      <c r="BL1057" s="565" t="s">
        <v>913</v>
      </c>
      <c r="BM1057" s="566"/>
      <c r="BN1057" s="566"/>
      <c r="BO1057" s="566"/>
      <c r="BP1057" s="566"/>
      <c r="BQ1057" s="566"/>
      <c r="BR1057" s="566"/>
      <c r="BS1057" s="566"/>
      <c r="BT1057" s="566"/>
      <c r="BU1057" s="566"/>
      <c r="BV1057" s="566"/>
      <c r="BW1057" s="566"/>
      <c r="BX1057" s="566"/>
      <c r="BY1057" s="566"/>
      <c r="BZ1057" s="566"/>
      <c r="CA1057" s="567"/>
      <c r="CB1057" s="568" t="s">
        <v>122</v>
      </c>
      <c r="CC1057" s="569"/>
      <c r="CD1057" s="569"/>
      <c r="CE1057" s="569"/>
      <c r="CF1057" s="569"/>
      <c r="CG1057" s="569"/>
      <c r="CH1057" s="569"/>
      <c r="CI1057" s="569"/>
      <c r="CJ1057" s="569"/>
      <c r="CK1057" s="569"/>
      <c r="CL1057" s="569"/>
      <c r="CM1057" s="569"/>
      <c r="CN1057" s="570"/>
    </row>
    <row r="1058" spans="4:92" ht="14.25" customHeight="1" x14ac:dyDescent="0.35">
      <c r="D1058" s="215" t="s">
        <v>898</v>
      </c>
      <c r="E1058" s="215"/>
      <c r="F1058" s="215"/>
      <c r="G1058" s="215"/>
      <c r="H1058" s="215"/>
      <c r="I1058" s="215"/>
      <c r="J1058" s="215"/>
      <c r="K1058" s="215"/>
      <c r="L1058" s="215"/>
      <c r="M1058" s="215"/>
      <c r="N1058" s="215"/>
      <c r="O1058" s="215"/>
      <c r="P1058" s="215"/>
      <c r="Q1058" s="215"/>
      <c r="R1058" s="215"/>
      <c r="S1058" s="215"/>
      <c r="T1058" s="215"/>
      <c r="U1058" s="215"/>
      <c r="V1058" s="215"/>
      <c r="W1058" s="215"/>
      <c r="X1058" s="215"/>
      <c r="Y1058" s="215"/>
      <c r="Z1058" s="234"/>
      <c r="AA1058" s="235"/>
      <c r="AB1058" s="235"/>
      <c r="AC1058" s="235"/>
      <c r="AD1058" s="235"/>
      <c r="AE1058" s="235"/>
      <c r="AF1058" s="235"/>
      <c r="AG1058" s="235"/>
      <c r="AH1058" s="235"/>
      <c r="AI1058" s="235"/>
      <c r="AJ1058" s="236"/>
      <c r="AK1058" s="212"/>
      <c r="AL1058" s="213"/>
      <c r="AM1058" s="213"/>
      <c r="AN1058" s="213"/>
      <c r="AO1058" s="213"/>
      <c r="AP1058" s="213"/>
      <c r="AQ1058" s="213"/>
      <c r="AR1058" s="213"/>
      <c r="AS1058" s="213"/>
      <c r="AT1058" s="214"/>
      <c r="AV1058" s="565" t="s">
        <v>495</v>
      </c>
      <c r="AW1058" s="566"/>
      <c r="AX1058" s="566"/>
      <c r="AY1058" s="566"/>
      <c r="AZ1058" s="566"/>
      <c r="BA1058" s="566"/>
      <c r="BB1058" s="566"/>
      <c r="BC1058" s="567"/>
      <c r="BD1058" s="565" t="s">
        <v>125</v>
      </c>
      <c r="BE1058" s="566"/>
      <c r="BF1058" s="566"/>
      <c r="BG1058" s="566"/>
      <c r="BH1058" s="566"/>
      <c r="BI1058" s="566"/>
      <c r="BJ1058" s="566"/>
      <c r="BK1058" s="567"/>
      <c r="BL1058" s="565" t="s">
        <v>124</v>
      </c>
      <c r="BM1058" s="566"/>
      <c r="BN1058" s="566"/>
      <c r="BO1058" s="566"/>
      <c r="BP1058" s="566"/>
      <c r="BQ1058" s="566"/>
      <c r="BR1058" s="566"/>
      <c r="BS1058" s="567"/>
      <c r="BT1058" s="565" t="s">
        <v>125</v>
      </c>
      <c r="BU1058" s="566"/>
      <c r="BV1058" s="566"/>
      <c r="BW1058" s="566"/>
      <c r="BX1058" s="566"/>
      <c r="BY1058" s="566"/>
      <c r="BZ1058" s="566"/>
      <c r="CA1058" s="567"/>
      <c r="CB1058" s="571"/>
      <c r="CC1058" s="572"/>
      <c r="CD1058" s="572"/>
      <c r="CE1058" s="572"/>
      <c r="CF1058" s="572"/>
      <c r="CG1058" s="572"/>
      <c r="CH1058" s="572"/>
      <c r="CI1058" s="572"/>
      <c r="CJ1058" s="572"/>
      <c r="CK1058" s="572"/>
      <c r="CL1058" s="572"/>
      <c r="CM1058" s="572"/>
      <c r="CN1058" s="573"/>
    </row>
    <row r="1059" spans="4:92" ht="14.25" customHeight="1" x14ac:dyDescent="0.35">
      <c r="D1059" s="212" t="s">
        <v>899</v>
      </c>
      <c r="E1059" s="213"/>
      <c r="F1059" s="213"/>
      <c r="G1059" s="213"/>
      <c r="H1059" s="213"/>
      <c r="I1059" s="213"/>
      <c r="J1059" s="213"/>
      <c r="K1059" s="213"/>
      <c r="L1059" s="213"/>
      <c r="M1059" s="213"/>
      <c r="N1059" s="213"/>
      <c r="O1059" s="213"/>
      <c r="P1059" s="213"/>
      <c r="Q1059" s="213"/>
      <c r="R1059" s="213"/>
      <c r="S1059" s="213"/>
      <c r="T1059" s="213"/>
      <c r="U1059" s="213"/>
      <c r="V1059" s="213"/>
      <c r="W1059" s="213"/>
      <c r="X1059" s="213"/>
      <c r="Y1059" s="214"/>
      <c r="Z1059" s="234"/>
      <c r="AA1059" s="235"/>
      <c r="AB1059" s="235"/>
      <c r="AC1059" s="235"/>
      <c r="AD1059" s="235"/>
      <c r="AE1059" s="235"/>
      <c r="AF1059" s="235"/>
      <c r="AG1059" s="235"/>
      <c r="AH1059" s="235"/>
      <c r="AI1059" s="235"/>
      <c r="AJ1059" s="236"/>
      <c r="AK1059" s="212"/>
      <c r="AL1059" s="213"/>
      <c r="AM1059" s="213"/>
      <c r="AN1059" s="213"/>
      <c r="AO1059" s="213"/>
      <c r="AP1059" s="213"/>
      <c r="AQ1059" s="213"/>
      <c r="AR1059" s="213"/>
      <c r="AS1059" s="213"/>
      <c r="AT1059" s="214"/>
      <c r="AV1059" s="164"/>
      <c r="AW1059" s="165"/>
      <c r="AX1059" s="165"/>
      <c r="AY1059" s="165"/>
      <c r="AZ1059" s="165"/>
      <c r="BA1059" s="165"/>
      <c r="BB1059" s="165"/>
      <c r="BC1059" s="166"/>
      <c r="BD1059" s="164"/>
      <c r="BE1059" s="165"/>
      <c r="BF1059" s="165"/>
      <c r="BG1059" s="165"/>
      <c r="BH1059" s="165"/>
      <c r="BI1059" s="165"/>
      <c r="BJ1059" s="165"/>
      <c r="BK1059" s="166"/>
      <c r="BL1059" s="164"/>
      <c r="BM1059" s="165"/>
      <c r="BN1059" s="165"/>
      <c r="BO1059" s="165"/>
      <c r="BP1059" s="165"/>
      <c r="BQ1059" s="165"/>
      <c r="BR1059" s="165"/>
      <c r="BS1059" s="166"/>
      <c r="BT1059" s="164"/>
      <c r="BU1059" s="165"/>
      <c r="BV1059" s="165"/>
      <c r="BW1059" s="165"/>
      <c r="BX1059" s="165"/>
      <c r="BY1059" s="165"/>
      <c r="BZ1059" s="165"/>
      <c r="CA1059" s="166"/>
      <c r="CB1059" s="212"/>
      <c r="CC1059" s="213"/>
      <c r="CD1059" s="213"/>
      <c r="CE1059" s="213"/>
      <c r="CF1059" s="213"/>
      <c r="CG1059" s="213"/>
      <c r="CH1059" s="213"/>
      <c r="CI1059" s="213"/>
      <c r="CJ1059" s="213"/>
      <c r="CK1059" s="213"/>
      <c r="CL1059" s="213"/>
      <c r="CM1059" s="213"/>
      <c r="CN1059" s="214"/>
    </row>
    <row r="1060" spans="4:92" ht="14.25" customHeight="1" x14ac:dyDescent="0.35">
      <c r="D1060" s="212" t="s">
        <v>900</v>
      </c>
      <c r="E1060" s="213"/>
      <c r="F1060" s="213"/>
      <c r="G1060" s="213"/>
      <c r="H1060" s="213"/>
      <c r="I1060" s="213"/>
      <c r="J1060" s="213"/>
      <c r="K1060" s="213"/>
      <c r="L1060" s="213"/>
      <c r="M1060" s="213"/>
      <c r="N1060" s="213"/>
      <c r="O1060" s="213"/>
      <c r="P1060" s="213"/>
      <c r="Q1060" s="213"/>
      <c r="R1060" s="213"/>
      <c r="S1060" s="213"/>
      <c r="T1060" s="213"/>
      <c r="U1060" s="213"/>
      <c r="V1060" s="213"/>
      <c r="W1060" s="213"/>
      <c r="X1060" s="213"/>
      <c r="Y1060" s="214"/>
      <c r="Z1060" s="234"/>
      <c r="AA1060" s="235"/>
      <c r="AB1060" s="235"/>
      <c r="AC1060" s="235"/>
      <c r="AD1060" s="235"/>
      <c r="AE1060" s="235"/>
      <c r="AF1060" s="235"/>
      <c r="AG1060" s="235"/>
      <c r="AH1060" s="235"/>
      <c r="AI1060" s="235"/>
      <c r="AJ1060" s="236"/>
      <c r="AK1060" s="212"/>
      <c r="AL1060" s="213"/>
      <c r="AM1060" s="213"/>
      <c r="AN1060" s="213"/>
      <c r="AO1060" s="213"/>
      <c r="AP1060" s="213"/>
      <c r="AQ1060" s="213"/>
      <c r="AR1060" s="213"/>
      <c r="AS1060" s="213"/>
      <c r="AT1060" s="214"/>
      <c r="AV1060" s="164"/>
      <c r="AW1060" s="165"/>
      <c r="AX1060" s="165"/>
      <c r="AY1060" s="165"/>
      <c r="AZ1060" s="165"/>
      <c r="BA1060" s="165"/>
      <c r="BB1060" s="165"/>
      <c r="BC1060" s="166"/>
      <c r="BD1060" s="164"/>
      <c r="BE1060" s="165"/>
      <c r="BF1060" s="165"/>
      <c r="BG1060" s="165"/>
      <c r="BH1060" s="165"/>
      <c r="BI1060" s="165"/>
      <c r="BJ1060" s="165"/>
      <c r="BK1060" s="166"/>
      <c r="BL1060" s="164"/>
      <c r="BM1060" s="165"/>
      <c r="BN1060" s="165"/>
      <c r="BO1060" s="165"/>
      <c r="BP1060" s="165"/>
      <c r="BQ1060" s="165"/>
      <c r="BR1060" s="165"/>
      <c r="BS1060" s="166"/>
      <c r="BT1060" s="164"/>
      <c r="BU1060" s="165"/>
      <c r="BV1060" s="165"/>
      <c r="BW1060" s="165"/>
      <c r="BX1060" s="165"/>
      <c r="BY1060" s="165"/>
      <c r="BZ1060" s="165"/>
      <c r="CA1060" s="166"/>
      <c r="CB1060" s="212"/>
      <c r="CC1060" s="213"/>
      <c r="CD1060" s="213"/>
      <c r="CE1060" s="213"/>
      <c r="CF1060" s="213"/>
      <c r="CG1060" s="213"/>
      <c r="CH1060" s="213"/>
      <c r="CI1060" s="213"/>
      <c r="CJ1060" s="213"/>
      <c r="CK1060" s="213"/>
      <c r="CL1060" s="213"/>
      <c r="CM1060" s="213"/>
      <c r="CN1060" s="214"/>
    </row>
    <row r="1061" spans="4:92" ht="14.25" customHeight="1" x14ac:dyDescent="0.35">
      <c r="D1061" s="212" t="s">
        <v>902</v>
      </c>
      <c r="E1061" s="213"/>
      <c r="F1061" s="213"/>
      <c r="G1061" s="213"/>
      <c r="H1061" s="213"/>
      <c r="I1061" s="213"/>
      <c r="J1061" s="213"/>
      <c r="K1061" s="213"/>
      <c r="L1061" s="213"/>
      <c r="M1061" s="213"/>
      <c r="N1061" s="213"/>
      <c r="O1061" s="213"/>
      <c r="P1061" s="213"/>
      <c r="Q1061" s="213"/>
      <c r="R1061" s="213"/>
      <c r="S1061" s="213"/>
      <c r="T1061" s="213"/>
      <c r="U1061" s="213"/>
      <c r="V1061" s="213"/>
      <c r="W1061" s="213"/>
      <c r="X1061" s="213"/>
      <c r="Y1061" s="214"/>
      <c r="Z1061" s="234"/>
      <c r="AA1061" s="235"/>
      <c r="AB1061" s="235"/>
      <c r="AC1061" s="235"/>
      <c r="AD1061" s="235"/>
      <c r="AE1061" s="235"/>
      <c r="AF1061" s="235"/>
      <c r="AG1061" s="235"/>
      <c r="AH1061" s="235"/>
      <c r="AI1061" s="235"/>
      <c r="AJ1061" s="236"/>
      <c r="AK1061" s="212"/>
      <c r="AL1061" s="213"/>
      <c r="AM1061" s="213"/>
      <c r="AN1061" s="213"/>
      <c r="AO1061" s="213"/>
      <c r="AP1061" s="213"/>
      <c r="AQ1061" s="213"/>
      <c r="AR1061" s="213"/>
      <c r="AS1061" s="213"/>
      <c r="AT1061" s="214"/>
      <c r="AV1061" s="164"/>
      <c r="AW1061" s="165"/>
      <c r="AX1061" s="165"/>
      <c r="AY1061" s="165"/>
      <c r="AZ1061" s="165"/>
      <c r="BA1061" s="165"/>
      <c r="BB1061" s="165"/>
      <c r="BC1061" s="166"/>
      <c r="BD1061" s="164"/>
      <c r="BE1061" s="165"/>
      <c r="BF1061" s="165"/>
      <c r="BG1061" s="165"/>
      <c r="BH1061" s="165"/>
      <c r="BI1061" s="165"/>
      <c r="BJ1061" s="165"/>
      <c r="BK1061" s="166"/>
      <c r="BL1061" s="164"/>
      <c r="BM1061" s="165"/>
      <c r="BN1061" s="165"/>
      <c r="BO1061" s="165"/>
      <c r="BP1061" s="165"/>
      <c r="BQ1061" s="165"/>
      <c r="BR1061" s="165"/>
      <c r="BS1061" s="166"/>
      <c r="BT1061" s="164"/>
      <c r="BU1061" s="165"/>
      <c r="BV1061" s="165"/>
      <c r="BW1061" s="165"/>
      <c r="BX1061" s="165"/>
      <c r="BY1061" s="165"/>
      <c r="BZ1061" s="165"/>
      <c r="CA1061" s="166"/>
      <c r="CB1061" s="212"/>
      <c r="CC1061" s="213"/>
      <c r="CD1061" s="213"/>
      <c r="CE1061" s="213"/>
      <c r="CF1061" s="213"/>
      <c r="CG1061" s="213"/>
      <c r="CH1061" s="213"/>
      <c r="CI1061" s="213"/>
      <c r="CJ1061" s="213"/>
      <c r="CK1061" s="213"/>
      <c r="CL1061" s="213"/>
      <c r="CM1061" s="213"/>
      <c r="CN1061" s="214"/>
    </row>
    <row r="1062" spans="4:92" ht="14.25" customHeight="1" x14ac:dyDescent="0.35">
      <c r="D1062" s="215" t="s">
        <v>901</v>
      </c>
      <c r="E1062" s="215"/>
      <c r="F1062" s="215"/>
      <c r="G1062" s="215"/>
      <c r="H1062" s="215"/>
      <c r="I1062" s="215"/>
      <c r="J1062" s="215"/>
      <c r="K1062" s="215"/>
      <c r="L1062" s="215"/>
      <c r="M1062" s="215"/>
      <c r="N1062" s="215"/>
      <c r="O1062" s="215"/>
      <c r="P1062" s="215"/>
      <c r="Q1062" s="215"/>
      <c r="R1062" s="215"/>
      <c r="S1062" s="215"/>
      <c r="T1062" s="215"/>
      <c r="U1062" s="215"/>
      <c r="V1062" s="215"/>
      <c r="W1062" s="215"/>
      <c r="X1062" s="215"/>
      <c r="Y1062" s="215"/>
      <c r="Z1062" s="233"/>
      <c r="AA1062" s="233"/>
      <c r="AB1062" s="233"/>
      <c r="AC1062" s="233"/>
      <c r="AD1062" s="233"/>
      <c r="AE1062" s="233"/>
      <c r="AF1062" s="233"/>
      <c r="AG1062" s="233"/>
      <c r="AH1062" s="233"/>
      <c r="AI1062" s="233"/>
      <c r="AJ1062" s="233"/>
      <c r="AK1062" s="215"/>
      <c r="AL1062" s="215"/>
      <c r="AM1062" s="215"/>
      <c r="AN1062" s="215"/>
      <c r="AO1062" s="215"/>
      <c r="AP1062" s="215"/>
      <c r="AQ1062" s="215"/>
      <c r="AR1062" s="215"/>
      <c r="AS1062" s="215"/>
      <c r="AT1062" s="215"/>
      <c r="AU1062" s="3"/>
      <c r="AV1062" s="233"/>
      <c r="AW1062" s="233"/>
      <c r="AX1062" s="233"/>
      <c r="AY1062" s="233"/>
      <c r="AZ1062" s="233"/>
      <c r="BA1062" s="233"/>
      <c r="BB1062" s="233"/>
      <c r="BC1062" s="233"/>
      <c r="BD1062" s="233"/>
      <c r="BE1062" s="233"/>
      <c r="BF1062" s="233"/>
      <c r="BG1062" s="233"/>
      <c r="BH1062" s="233"/>
      <c r="BI1062" s="233"/>
      <c r="BJ1062" s="233"/>
      <c r="BK1062" s="233"/>
      <c r="BL1062" s="233"/>
      <c r="BM1062" s="233"/>
      <c r="BN1062" s="233"/>
      <c r="BO1062" s="233"/>
      <c r="BP1062" s="233"/>
      <c r="BQ1062" s="233"/>
      <c r="BR1062" s="233"/>
      <c r="BS1062" s="233"/>
      <c r="BT1062" s="233"/>
      <c r="BU1062" s="233"/>
      <c r="BV1062" s="233"/>
      <c r="BW1062" s="233"/>
      <c r="BX1062" s="233"/>
      <c r="BY1062" s="233"/>
      <c r="BZ1062" s="233"/>
      <c r="CA1062" s="233"/>
      <c r="CB1062" s="215"/>
      <c r="CC1062" s="215"/>
      <c r="CD1062" s="215"/>
      <c r="CE1062" s="215"/>
      <c r="CF1062" s="215"/>
      <c r="CG1062" s="215"/>
      <c r="CH1062" s="215"/>
      <c r="CI1062" s="215"/>
      <c r="CJ1062" s="215"/>
      <c r="CK1062" s="215"/>
      <c r="CL1062" s="215"/>
      <c r="CM1062" s="215"/>
      <c r="CN1062" s="215"/>
    </row>
    <row r="1063" spans="4:92" ht="14.25" customHeight="1" x14ac:dyDescent="0.35">
      <c r="D1063" s="212" t="s">
        <v>903</v>
      </c>
      <c r="E1063" s="213"/>
      <c r="F1063" s="213"/>
      <c r="G1063" s="213"/>
      <c r="H1063" s="213"/>
      <c r="I1063" s="213"/>
      <c r="J1063" s="213"/>
      <c r="K1063" s="213"/>
      <c r="L1063" s="213"/>
      <c r="M1063" s="213"/>
      <c r="N1063" s="213"/>
      <c r="O1063" s="213"/>
      <c r="P1063" s="213"/>
      <c r="Q1063" s="213"/>
      <c r="R1063" s="213"/>
      <c r="S1063" s="213"/>
      <c r="T1063" s="213"/>
      <c r="U1063" s="213"/>
      <c r="V1063" s="213"/>
      <c r="W1063" s="213"/>
      <c r="X1063" s="213"/>
      <c r="Y1063" s="214"/>
      <c r="Z1063" s="234"/>
      <c r="AA1063" s="235"/>
      <c r="AB1063" s="235"/>
      <c r="AC1063" s="235"/>
      <c r="AD1063" s="235"/>
      <c r="AE1063" s="235"/>
      <c r="AF1063" s="235"/>
      <c r="AG1063" s="235"/>
      <c r="AH1063" s="235"/>
      <c r="AI1063" s="235"/>
      <c r="AJ1063" s="236"/>
      <c r="AK1063" s="212"/>
      <c r="AL1063" s="213"/>
      <c r="AM1063" s="213"/>
      <c r="AN1063" s="213"/>
      <c r="AO1063" s="213"/>
      <c r="AP1063" s="213"/>
      <c r="AQ1063" s="213"/>
      <c r="AR1063" s="213"/>
      <c r="AS1063" s="213"/>
      <c r="AT1063" s="214"/>
      <c r="AU1063" s="3"/>
      <c r="AV1063" s="234"/>
      <c r="AW1063" s="235"/>
      <c r="AX1063" s="235"/>
      <c r="AY1063" s="235"/>
      <c r="AZ1063" s="235"/>
      <c r="BA1063" s="235"/>
      <c r="BB1063" s="235"/>
      <c r="BC1063" s="236"/>
      <c r="BD1063" s="234"/>
      <c r="BE1063" s="235"/>
      <c r="BF1063" s="235"/>
      <c r="BG1063" s="235"/>
      <c r="BH1063" s="235"/>
      <c r="BI1063" s="235"/>
      <c r="BJ1063" s="235"/>
      <c r="BK1063" s="236"/>
      <c r="BL1063" s="234"/>
      <c r="BM1063" s="235"/>
      <c r="BN1063" s="235"/>
      <c r="BO1063" s="235"/>
      <c r="BP1063" s="235"/>
      <c r="BQ1063" s="235"/>
      <c r="BR1063" s="235"/>
      <c r="BS1063" s="236"/>
      <c r="BT1063" s="234"/>
      <c r="BU1063" s="235"/>
      <c r="BV1063" s="235"/>
      <c r="BW1063" s="235"/>
      <c r="BX1063" s="235"/>
      <c r="BY1063" s="235"/>
      <c r="BZ1063" s="235"/>
      <c r="CA1063" s="236"/>
      <c r="CB1063" s="212"/>
      <c r="CC1063" s="213"/>
      <c r="CD1063" s="213"/>
      <c r="CE1063" s="213"/>
      <c r="CF1063" s="213"/>
      <c r="CG1063" s="213"/>
      <c r="CH1063" s="213"/>
      <c r="CI1063" s="213"/>
      <c r="CJ1063" s="213"/>
      <c r="CK1063" s="213"/>
      <c r="CL1063" s="213"/>
      <c r="CM1063" s="213"/>
      <c r="CN1063" s="214"/>
    </row>
    <row r="1064" spans="4:92" ht="14.25" customHeight="1" x14ac:dyDescent="0.35">
      <c r="D1064" s="212" t="s">
        <v>904</v>
      </c>
      <c r="E1064" s="213"/>
      <c r="F1064" s="213"/>
      <c r="G1064" s="213"/>
      <c r="H1064" s="213"/>
      <c r="I1064" s="213"/>
      <c r="J1064" s="213"/>
      <c r="K1064" s="213"/>
      <c r="L1064" s="213"/>
      <c r="M1064" s="213"/>
      <c r="N1064" s="213"/>
      <c r="O1064" s="213"/>
      <c r="P1064" s="213"/>
      <c r="Q1064" s="213"/>
      <c r="R1064" s="213"/>
      <c r="S1064" s="213"/>
      <c r="T1064" s="213"/>
      <c r="U1064" s="213"/>
      <c r="V1064" s="213"/>
      <c r="W1064" s="213"/>
      <c r="X1064" s="213"/>
      <c r="Y1064" s="214"/>
      <c r="Z1064" s="234"/>
      <c r="AA1064" s="235"/>
      <c r="AB1064" s="235"/>
      <c r="AC1064" s="235"/>
      <c r="AD1064" s="235"/>
      <c r="AE1064" s="235"/>
      <c r="AF1064" s="235"/>
      <c r="AG1064" s="235"/>
      <c r="AH1064" s="235"/>
      <c r="AI1064" s="235"/>
      <c r="AJ1064" s="236"/>
      <c r="AK1064" s="212"/>
      <c r="AL1064" s="213"/>
      <c r="AM1064" s="213"/>
      <c r="AN1064" s="213"/>
      <c r="AO1064" s="213"/>
      <c r="AP1064" s="213"/>
      <c r="AQ1064" s="213"/>
      <c r="AR1064" s="213"/>
      <c r="AS1064" s="213"/>
      <c r="AT1064" s="214"/>
      <c r="AU1064" s="3"/>
      <c r="AV1064" s="234"/>
      <c r="AW1064" s="235"/>
      <c r="AX1064" s="235"/>
      <c r="AY1064" s="235"/>
      <c r="AZ1064" s="235"/>
      <c r="BA1064" s="235"/>
      <c r="BB1064" s="235"/>
      <c r="BC1064" s="236"/>
      <c r="BD1064" s="234"/>
      <c r="BE1064" s="235"/>
      <c r="BF1064" s="235"/>
      <c r="BG1064" s="235"/>
      <c r="BH1064" s="235"/>
      <c r="BI1064" s="235"/>
      <c r="BJ1064" s="235"/>
      <c r="BK1064" s="236"/>
      <c r="BL1064" s="234"/>
      <c r="BM1064" s="235"/>
      <c r="BN1064" s="235"/>
      <c r="BO1064" s="235"/>
      <c r="BP1064" s="235"/>
      <c r="BQ1064" s="235"/>
      <c r="BR1064" s="235"/>
      <c r="BS1064" s="236"/>
      <c r="BT1064" s="234"/>
      <c r="BU1064" s="235"/>
      <c r="BV1064" s="235"/>
      <c r="BW1064" s="235"/>
      <c r="BX1064" s="235"/>
      <c r="BY1064" s="235"/>
      <c r="BZ1064" s="235"/>
      <c r="CA1064" s="236"/>
      <c r="CB1064" s="212"/>
      <c r="CC1064" s="213"/>
      <c r="CD1064" s="213"/>
      <c r="CE1064" s="213"/>
      <c r="CF1064" s="213"/>
      <c r="CG1064" s="213"/>
      <c r="CH1064" s="213"/>
      <c r="CI1064" s="213"/>
      <c r="CJ1064" s="213"/>
      <c r="CK1064" s="213"/>
      <c r="CL1064" s="213"/>
      <c r="CM1064" s="213"/>
      <c r="CN1064" s="214"/>
    </row>
    <row r="1065" spans="4:92" ht="14.25" customHeight="1" x14ac:dyDescent="0.35">
      <c r="D1065" s="212" t="s">
        <v>905</v>
      </c>
      <c r="E1065" s="213"/>
      <c r="F1065" s="213"/>
      <c r="G1065" s="213"/>
      <c r="H1065" s="213"/>
      <c r="I1065" s="213"/>
      <c r="J1065" s="213"/>
      <c r="K1065" s="213"/>
      <c r="L1065" s="213"/>
      <c r="M1065" s="213"/>
      <c r="N1065" s="213"/>
      <c r="O1065" s="213"/>
      <c r="P1065" s="213"/>
      <c r="Q1065" s="213"/>
      <c r="R1065" s="213"/>
      <c r="S1065" s="213"/>
      <c r="T1065" s="213"/>
      <c r="U1065" s="213"/>
      <c r="V1065" s="213"/>
      <c r="W1065" s="213"/>
      <c r="X1065" s="213"/>
      <c r="Y1065" s="214"/>
      <c r="Z1065" s="234"/>
      <c r="AA1065" s="235"/>
      <c r="AB1065" s="235"/>
      <c r="AC1065" s="235"/>
      <c r="AD1065" s="235"/>
      <c r="AE1065" s="235"/>
      <c r="AF1065" s="235"/>
      <c r="AG1065" s="235"/>
      <c r="AH1065" s="235"/>
      <c r="AI1065" s="235"/>
      <c r="AJ1065" s="236"/>
      <c r="AK1065" s="212"/>
      <c r="AL1065" s="213"/>
      <c r="AM1065" s="213"/>
      <c r="AN1065" s="213"/>
      <c r="AO1065" s="213"/>
      <c r="AP1065" s="213"/>
      <c r="AQ1065" s="213"/>
      <c r="AR1065" s="213"/>
      <c r="AS1065" s="213"/>
      <c r="AT1065" s="214"/>
      <c r="AU1065" s="3"/>
      <c r="AV1065" s="234"/>
      <c r="AW1065" s="235"/>
      <c r="AX1065" s="235"/>
      <c r="AY1065" s="235"/>
      <c r="AZ1065" s="235"/>
      <c r="BA1065" s="235"/>
      <c r="BB1065" s="235"/>
      <c r="BC1065" s="236"/>
      <c r="BD1065" s="234"/>
      <c r="BE1065" s="235"/>
      <c r="BF1065" s="235"/>
      <c r="BG1065" s="235"/>
      <c r="BH1065" s="235"/>
      <c r="BI1065" s="235"/>
      <c r="BJ1065" s="235"/>
      <c r="BK1065" s="236"/>
      <c r="BL1065" s="234"/>
      <c r="BM1065" s="235"/>
      <c r="BN1065" s="235"/>
      <c r="BO1065" s="235"/>
      <c r="BP1065" s="235"/>
      <c r="BQ1065" s="235"/>
      <c r="BR1065" s="235"/>
      <c r="BS1065" s="236"/>
      <c r="BT1065" s="234"/>
      <c r="BU1065" s="235"/>
      <c r="BV1065" s="235"/>
      <c r="BW1065" s="235"/>
      <c r="BX1065" s="235"/>
      <c r="BY1065" s="235"/>
      <c r="BZ1065" s="235"/>
      <c r="CA1065" s="236"/>
      <c r="CB1065" s="212"/>
      <c r="CC1065" s="213"/>
      <c r="CD1065" s="213"/>
      <c r="CE1065" s="213"/>
      <c r="CF1065" s="213"/>
      <c r="CG1065" s="213"/>
      <c r="CH1065" s="213"/>
      <c r="CI1065" s="213"/>
      <c r="CJ1065" s="213"/>
      <c r="CK1065" s="213"/>
      <c r="CL1065" s="213"/>
      <c r="CM1065" s="213"/>
      <c r="CN1065" s="214"/>
    </row>
    <row r="1066" spans="4:92" ht="14.25" customHeight="1" x14ac:dyDescent="0.35">
      <c r="D1066" s="215" t="s">
        <v>906</v>
      </c>
      <c r="E1066" s="215"/>
      <c r="F1066" s="215"/>
      <c r="G1066" s="215"/>
      <c r="H1066" s="215"/>
      <c r="I1066" s="215"/>
      <c r="J1066" s="215"/>
      <c r="K1066" s="215"/>
      <c r="L1066" s="215"/>
      <c r="M1066" s="215"/>
      <c r="N1066" s="215"/>
      <c r="O1066" s="215"/>
      <c r="P1066" s="215"/>
      <c r="Q1066" s="215"/>
      <c r="R1066" s="215"/>
      <c r="S1066" s="215"/>
      <c r="T1066" s="215"/>
      <c r="U1066" s="215"/>
      <c r="V1066" s="215"/>
      <c r="W1066" s="215"/>
      <c r="X1066" s="215"/>
      <c r="Y1066" s="215"/>
      <c r="Z1066" s="234"/>
      <c r="AA1066" s="235"/>
      <c r="AB1066" s="235"/>
      <c r="AC1066" s="235"/>
      <c r="AD1066" s="235"/>
      <c r="AE1066" s="235"/>
      <c r="AF1066" s="235"/>
      <c r="AG1066" s="235"/>
      <c r="AH1066" s="235"/>
      <c r="AI1066" s="235"/>
      <c r="AJ1066" s="236"/>
      <c r="AK1066" s="212"/>
      <c r="AL1066" s="213"/>
      <c r="AM1066" s="213"/>
      <c r="AN1066" s="213"/>
      <c r="AO1066" s="213"/>
      <c r="AP1066" s="213"/>
      <c r="AQ1066" s="213"/>
      <c r="AR1066" s="213"/>
      <c r="AS1066" s="213"/>
      <c r="AT1066" s="214"/>
      <c r="AU1066" s="3"/>
      <c r="AV1066" s="164"/>
      <c r="AW1066" s="165"/>
      <c r="AX1066" s="165"/>
      <c r="AY1066" s="165"/>
      <c r="AZ1066" s="165"/>
      <c r="BA1066" s="165"/>
      <c r="BB1066" s="165"/>
      <c r="BC1066" s="166"/>
      <c r="BD1066" s="164"/>
      <c r="BE1066" s="165"/>
      <c r="BF1066" s="165"/>
      <c r="BG1066" s="165"/>
      <c r="BH1066" s="165"/>
      <c r="BI1066" s="165"/>
      <c r="BJ1066" s="165"/>
      <c r="BK1066" s="166"/>
      <c r="BL1066" s="164"/>
      <c r="BM1066" s="165"/>
      <c r="BN1066" s="165"/>
      <c r="BO1066" s="165"/>
      <c r="BP1066" s="165"/>
      <c r="BQ1066" s="165"/>
      <c r="BR1066" s="165"/>
      <c r="BS1066" s="166"/>
      <c r="BT1066" s="164"/>
      <c r="BU1066" s="165"/>
      <c r="BV1066" s="165"/>
      <c r="BW1066" s="165"/>
      <c r="BX1066" s="165"/>
      <c r="BY1066" s="165"/>
      <c r="BZ1066" s="165"/>
      <c r="CA1066" s="166"/>
      <c r="CB1066" s="212"/>
      <c r="CC1066" s="213"/>
      <c r="CD1066" s="213"/>
      <c r="CE1066" s="213"/>
      <c r="CF1066" s="213"/>
      <c r="CG1066" s="213"/>
      <c r="CH1066" s="213"/>
      <c r="CI1066" s="213"/>
      <c r="CJ1066" s="213"/>
      <c r="CK1066" s="213"/>
      <c r="CL1066" s="213"/>
      <c r="CM1066" s="213"/>
      <c r="CN1066" s="214"/>
    </row>
    <row r="1067" spans="4:92" ht="14.25" customHeight="1" x14ac:dyDescent="0.35">
      <c r="D1067" s="212" t="s">
        <v>907</v>
      </c>
      <c r="E1067" s="213"/>
      <c r="F1067" s="213"/>
      <c r="G1067" s="213"/>
      <c r="H1067" s="213"/>
      <c r="I1067" s="213"/>
      <c r="J1067" s="213"/>
      <c r="K1067" s="213"/>
      <c r="L1067" s="213"/>
      <c r="M1067" s="213"/>
      <c r="N1067" s="213"/>
      <c r="O1067" s="213"/>
      <c r="P1067" s="213"/>
      <c r="Q1067" s="213"/>
      <c r="R1067" s="213"/>
      <c r="S1067" s="213"/>
      <c r="T1067" s="213"/>
      <c r="U1067" s="213"/>
      <c r="V1067" s="213"/>
      <c r="W1067" s="213"/>
      <c r="X1067" s="213"/>
      <c r="Y1067" s="214"/>
      <c r="Z1067" s="234"/>
      <c r="AA1067" s="235"/>
      <c r="AB1067" s="235"/>
      <c r="AC1067" s="235"/>
      <c r="AD1067" s="235"/>
      <c r="AE1067" s="235"/>
      <c r="AF1067" s="235"/>
      <c r="AG1067" s="235"/>
      <c r="AH1067" s="235"/>
      <c r="AI1067" s="235"/>
      <c r="AJ1067" s="236"/>
      <c r="AK1067" s="212"/>
      <c r="AL1067" s="213"/>
      <c r="AM1067" s="213"/>
      <c r="AN1067" s="213"/>
      <c r="AO1067" s="213"/>
      <c r="AP1067" s="213"/>
      <c r="AQ1067" s="213"/>
      <c r="AR1067" s="213"/>
      <c r="AS1067" s="213"/>
      <c r="AT1067" s="214"/>
      <c r="AU1067" s="3"/>
      <c r="AV1067" s="164"/>
      <c r="AW1067" s="165"/>
      <c r="AX1067" s="165"/>
      <c r="AY1067" s="165"/>
      <c r="AZ1067" s="165"/>
      <c r="BA1067" s="165"/>
      <c r="BB1067" s="165"/>
      <c r="BC1067" s="166"/>
      <c r="BD1067" s="164"/>
      <c r="BE1067" s="165"/>
      <c r="BF1067" s="165"/>
      <c r="BG1067" s="165"/>
      <c r="BH1067" s="165"/>
      <c r="BI1067" s="165"/>
      <c r="BJ1067" s="165"/>
      <c r="BK1067" s="166"/>
      <c r="BL1067" s="164"/>
      <c r="BM1067" s="165"/>
      <c r="BN1067" s="165"/>
      <c r="BO1067" s="165"/>
      <c r="BP1067" s="165"/>
      <c r="BQ1067" s="165"/>
      <c r="BR1067" s="165"/>
      <c r="BS1067" s="166"/>
      <c r="BT1067" s="164"/>
      <c r="BU1067" s="165"/>
      <c r="BV1067" s="165"/>
      <c r="BW1067" s="165"/>
      <c r="BX1067" s="165"/>
      <c r="BY1067" s="165"/>
      <c r="BZ1067" s="165"/>
      <c r="CA1067" s="166"/>
      <c r="CB1067" s="212"/>
      <c r="CC1067" s="213"/>
      <c r="CD1067" s="213"/>
      <c r="CE1067" s="213"/>
      <c r="CF1067" s="213"/>
      <c r="CG1067" s="213"/>
      <c r="CH1067" s="213"/>
      <c r="CI1067" s="213"/>
      <c r="CJ1067" s="213"/>
      <c r="CK1067" s="213"/>
      <c r="CL1067" s="213"/>
      <c r="CM1067" s="213"/>
      <c r="CN1067" s="214"/>
    </row>
    <row r="1068" spans="4:92" ht="14.25" customHeight="1" x14ac:dyDescent="0.35">
      <c r="D1068" s="212" t="s">
        <v>908</v>
      </c>
      <c r="E1068" s="213"/>
      <c r="F1068" s="213"/>
      <c r="G1068" s="213"/>
      <c r="H1068" s="213"/>
      <c r="I1068" s="213"/>
      <c r="J1068" s="213"/>
      <c r="K1068" s="213"/>
      <c r="L1068" s="213"/>
      <c r="M1068" s="213"/>
      <c r="N1068" s="213"/>
      <c r="O1068" s="213"/>
      <c r="P1068" s="213"/>
      <c r="Q1068" s="213"/>
      <c r="R1068" s="213"/>
      <c r="S1068" s="213"/>
      <c r="T1068" s="213"/>
      <c r="U1068" s="213"/>
      <c r="V1068" s="213"/>
      <c r="W1068" s="213"/>
      <c r="X1068" s="213"/>
      <c r="Y1068" s="214"/>
      <c r="Z1068" s="234"/>
      <c r="AA1068" s="235"/>
      <c r="AB1068" s="235"/>
      <c r="AC1068" s="235"/>
      <c r="AD1068" s="235"/>
      <c r="AE1068" s="235"/>
      <c r="AF1068" s="235"/>
      <c r="AG1068" s="235"/>
      <c r="AH1068" s="235"/>
      <c r="AI1068" s="235"/>
      <c r="AJ1068" s="236"/>
      <c r="AK1068" s="212"/>
      <c r="AL1068" s="213"/>
      <c r="AM1068" s="213"/>
      <c r="AN1068" s="213"/>
      <c r="AO1068" s="213"/>
      <c r="AP1068" s="213"/>
      <c r="AQ1068" s="213"/>
      <c r="AR1068" s="213"/>
      <c r="AS1068" s="213"/>
      <c r="AT1068" s="214"/>
      <c r="AU1068" s="3"/>
      <c r="AV1068" s="164"/>
      <c r="AW1068" s="165"/>
      <c r="AX1068" s="165"/>
      <c r="AY1068" s="165"/>
      <c r="AZ1068" s="165"/>
      <c r="BA1068" s="165"/>
      <c r="BB1068" s="165"/>
      <c r="BC1068" s="166"/>
      <c r="BD1068" s="164"/>
      <c r="BE1068" s="165"/>
      <c r="BF1068" s="165"/>
      <c r="BG1068" s="165"/>
      <c r="BH1068" s="165"/>
      <c r="BI1068" s="165"/>
      <c r="BJ1068" s="165"/>
      <c r="BK1068" s="166"/>
      <c r="BL1068" s="164"/>
      <c r="BM1068" s="165"/>
      <c r="BN1068" s="165"/>
      <c r="BO1068" s="165"/>
      <c r="BP1068" s="165"/>
      <c r="BQ1068" s="165"/>
      <c r="BR1068" s="165"/>
      <c r="BS1068" s="166"/>
      <c r="BT1068" s="164"/>
      <c r="BU1068" s="165"/>
      <c r="BV1068" s="165"/>
      <c r="BW1068" s="165"/>
      <c r="BX1068" s="165"/>
      <c r="BY1068" s="165"/>
      <c r="BZ1068" s="165"/>
      <c r="CA1068" s="166"/>
      <c r="CB1068" s="212"/>
      <c r="CC1068" s="213"/>
      <c r="CD1068" s="213"/>
      <c r="CE1068" s="213"/>
      <c r="CF1068" s="213"/>
      <c r="CG1068" s="213"/>
      <c r="CH1068" s="213"/>
      <c r="CI1068" s="213"/>
      <c r="CJ1068" s="213"/>
      <c r="CK1068" s="213"/>
      <c r="CL1068" s="213"/>
      <c r="CM1068" s="213"/>
      <c r="CN1068" s="214"/>
    </row>
    <row r="1069" spans="4:92" ht="14.25" customHeight="1" x14ac:dyDescent="0.35">
      <c r="D1069" s="212" t="s">
        <v>909</v>
      </c>
      <c r="E1069" s="213"/>
      <c r="F1069" s="213"/>
      <c r="G1069" s="213"/>
      <c r="H1069" s="213"/>
      <c r="I1069" s="213"/>
      <c r="J1069" s="213"/>
      <c r="K1069" s="213"/>
      <c r="L1069" s="213"/>
      <c r="M1069" s="213"/>
      <c r="N1069" s="213"/>
      <c r="O1069" s="213"/>
      <c r="P1069" s="213"/>
      <c r="Q1069" s="213"/>
      <c r="R1069" s="213"/>
      <c r="S1069" s="213"/>
      <c r="T1069" s="213"/>
      <c r="U1069" s="213"/>
      <c r="V1069" s="213"/>
      <c r="W1069" s="213"/>
      <c r="X1069" s="213"/>
      <c r="Y1069" s="214"/>
      <c r="Z1069" s="234"/>
      <c r="AA1069" s="235"/>
      <c r="AB1069" s="235"/>
      <c r="AC1069" s="235"/>
      <c r="AD1069" s="235"/>
      <c r="AE1069" s="235"/>
      <c r="AF1069" s="235"/>
      <c r="AG1069" s="235"/>
      <c r="AH1069" s="235"/>
      <c r="AI1069" s="235"/>
      <c r="AJ1069" s="236"/>
      <c r="AK1069" s="212"/>
      <c r="AL1069" s="213"/>
      <c r="AM1069" s="213"/>
      <c r="AN1069" s="213"/>
      <c r="AO1069" s="213"/>
      <c r="AP1069" s="213"/>
      <c r="AQ1069" s="213"/>
      <c r="AR1069" s="213"/>
      <c r="AS1069" s="213"/>
      <c r="AT1069" s="214"/>
      <c r="AU1069" s="3"/>
      <c r="AV1069" s="164"/>
      <c r="AW1069" s="165"/>
      <c r="AX1069" s="165"/>
      <c r="AY1069" s="165"/>
      <c r="AZ1069" s="165"/>
      <c r="BA1069" s="165"/>
      <c r="BB1069" s="165"/>
      <c r="BC1069" s="166"/>
      <c r="BD1069" s="164"/>
      <c r="BE1069" s="165"/>
      <c r="BF1069" s="165"/>
      <c r="BG1069" s="165"/>
      <c r="BH1069" s="165"/>
      <c r="BI1069" s="165"/>
      <c r="BJ1069" s="165"/>
      <c r="BK1069" s="166"/>
      <c r="BL1069" s="164"/>
      <c r="BM1069" s="165"/>
      <c r="BN1069" s="165"/>
      <c r="BO1069" s="165"/>
      <c r="BP1069" s="165"/>
      <c r="BQ1069" s="165"/>
      <c r="BR1069" s="165"/>
      <c r="BS1069" s="166"/>
      <c r="BT1069" s="164"/>
      <c r="BU1069" s="165"/>
      <c r="BV1069" s="165"/>
      <c r="BW1069" s="165"/>
      <c r="BX1069" s="165"/>
      <c r="BY1069" s="165"/>
      <c r="BZ1069" s="165"/>
      <c r="CA1069" s="166"/>
      <c r="CB1069" s="212"/>
      <c r="CC1069" s="213"/>
      <c r="CD1069" s="213"/>
      <c r="CE1069" s="213"/>
      <c r="CF1069" s="213"/>
      <c r="CG1069" s="213"/>
      <c r="CH1069" s="213"/>
      <c r="CI1069" s="213"/>
      <c r="CJ1069" s="213"/>
      <c r="CK1069" s="213"/>
      <c r="CL1069" s="213"/>
      <c r="CM1069" s="213"/>
      <c r="CN1069" s="214"/>
    </row>
    <row r="1070" spans="4:92" ht="14.25" customHeight="1" x14ac:dyDescent="0.35">
      <c r="D1070" s="215" t="s">
        <v>910</v>
      </c>
      <c r="E1070" s="215"/>
      <c r="F1070" s="215"/>
      <c r="G1070" s="215"/>
      <c r="H1070" s="215"/>
      <c r="I1070" s="215"/>
      <c r="J1070" s="215"/>
      <c r="K1070" s="215"/>
      <c r="L1070" s="215"/>
      <c r="M1070" s="215"/>
      <c r="N1070" s="215"/>
      <c r="O1070" s="215"/>
      <c r="P1070" s="215"/>
      <c r="Q1070" s="215"/>
      <c r="R1070" s="215"/>
      <c r="S1070" s="215"/>
      <c r="T1070" s="215"/>
      <c r="U1070" s="215"/>
      <c r="V1070" s="215"/>
      <c r="W1070" s="215"/>
      <c r="X1070" s="215"/>
      <c r="Y1070" s="215"/>
      <c r="Z1070" s="234"/>
      <c r="AA1070" s="235"/>
      <c r="AB1070" s="235"/>
      <c r="AC1070" s="235"/>
      <c r="AD1070" s="235"/>
      <c r="AE1070" s="235"/>
      <c r="AF1070" s="235"/>
      <c r="AG1070" s="235"/>
      <c r="AH1070" s="235"/>
      <c r="AI1070" s="235"/>
      <c r="AJ1070" s="236"/>
      <c r="AK1070" s="212"/>
      <c r="AL1070" s="213"/>
      <c r="AM1070" s="213"/>
      <c r="AN1070" s="213"/>
      <c r="AO1070" s="213"/>
      <c r="AP1070" s="213"/>
      <c r="AQ1070" s="213"/>
      <c r="AR1070" s="213"/>
      <c r="AS1070" s="213"/>
      <c r="AT1070" s="214"/>
      <c r="AU1070" s="3"/>
      <c r="AV1070" s="164"/>
      <c r="AW1070" s="165"/>
      <c r="AX1070" s="165"/>
      <c r="AY1070" s="165"/>
      <c r="AZ1070" s="165"/>
      <c r="BA1070" s="165"/>
      <c r="BB1070" s="165"/>
      <c r="BC1070" s="166"/>
      <c r="BD1070" s="164"/>
      <c r="BE1070" s="165"/>
      <c r="BF1070" s="165"/>
      <c r="BG1070" s="165"/>
      <c r="BH1070" s="165"/>
      <c r="BI1070" s="165"/>
      <c r="BJ1070" s="165"/>
      <c r="BK1070" s="166"/>
      <c r="BL1070" s="164"/>
      <c r="BM1070" s="165"/>
      <c r="BN1070" s="165"/>
      <c r="BO1070" s="165"/>
      <c r="BP1070" s="165"/>
      <c r="BQ1070" s="165"/>
      <c r="BR1070" s="165"/>
      <c r="BS1070" s="166"/>
      <c r="BT1070" s="164"/>
      <c r="BU1070" s="165"/>
      <c r="BV1070" s="165"/>
      <c r="BW1070" s="165"/>
      <c r="BX1070" s="165"/>
      <c r="BY1070" s="165"/>
      <c r="BZ1070" s="165"/>
      <c r="CA1070" s="166"/>
      <c r="CB1070" s="212"/>
      <c r="CC1070" s="213"/>
      <c r="CD1070" s="213"/>
      <c r="CE1070" s="213"/>
      <c r="CF1070" s="213"/>
      <c r="CG1070" s="213"/>
      <c r="CH1070" s="213"/>
      <c r="CI1070" s="213"/>
      <c r="CJ1070" s="213"/>
      <c r="CK1070" s="213"/>
      <c r="CL1070" s="213"/>
      <c r="CM1070" s="213"/>
      <c r="CN1070" s="214"/>
    </row>
    <row r="1071" spans="4:92" ht="14.25" customHeight="1" x14ac:dyDescent="0.35">
      <c r="D1071" s="574" t="s">
        <v>911</v>
      </c>
      <c r="E1071" s="575"/>
      <c r="F1071" s="575"/>
      <c r="G1071" s="575"/>
      <c r="H1071" s="575"/>
      <c r="I1071" s="575"/>
      <c r="J1071" s="575"/>
      <c r="K1071" s="575"/>
      <c r="L1071" s="575"/>
      <c r="M1071" s="575"/>
      <c r="N1071" s="575"/>
      <c r="O1071" s="575"/>
      <c r="P1071" s="575"/>
      <c r="Q1071" s="575"/>
      <c r="R1071" s="575"/>
      <c r="S1071" s="575"/>
      <c r="T1071" s="575"/>
      <c r="U1071" s="575"/>
      <c r="V1071" s="575"/>
      <c r="W1071" s="575"/>
      <c r="X1071" s="575"/>
      <c r="Y1071" s="576"/>
      <c r="Z1071" s="234"/>
      <c r="AA1071" s="235"/>
      <c r="AB1071" s="235"/>
      <c r="AC1071" s="235"/>
      <c r="AD1071" s="235"/>
      <c r="AE1071" s="235"/>
      <c r="AF1071" s="235"/>
      <c r="AG1071" s="235"/>
      <c r="AH1071" s="235"/>
      <c r="AI1071" s="235"/>
      <c r="AJ1071" s="236"/>
      <c r="AK1071" s="212"/>
      <c r="AL1071" s="213"/>
      <c r="AM1071" s="213"/>
      <c r="AN1071" s="213"/>
      <c r="AO1071" s="213"/>
      <c r="AP1071" s="213"/>
      <c r="AQ1071" s="213"/>
      <c r="AR1071" s="213"/>
      <c r="AS1071" s="213"/>
      <c r="AT1071" s="214"/>
      <c r="AU1071" s="3"/>
      <c r="AV1071" s="164"/>
      <c r="AW1071" s="165"/>
      <c r="AX1071" s="165"/>
      <c r="AY1071" s="165"/>
      <c r="AZ1071" s="165"/>
      <c r="BA1071" s="165"/>
      <c r="BB1071" s="165"/>
      <c r="BC1071" s="166"/>
      <c r="BD1071" s="164"/>
      <c r="BE1071" s="165"/>
      <c r="BF1071" s="165"/>
      <c r="BG1071" s="165"/>
      <c r="BH1071" s="165"/>
      <c r="BI1071" s="165"/>
      <c r="BJ1071" s="165"/>
      <c r="BK1071" s="166"/>
      <c r="BL1071" s="164"/>
      <c r="BM1071" s="165"/>
      <c r="BN1071" s="165"/>
      <c r="BO1071" s="165"/>
      <c r="BP1071" s="165"/>
      <c r="BQ1071" s="165"/>
      <c r="BR1071" s="165"/>
      <c r="BS1071" s="166"/>
      <c r="BT1071" s="164"/>
      <c r="BU1071" s="165"/>
      <c r="BV1071" s="165"/>
      <c r="BW1071" s="165"/>
      <c r="BX1071" s="165"/>
      <c r="BY1071" s="165"/>
      <c r="BZ1071" s="165"/>
      <c r="CA1071" s="166"/>
      <c r="CB1071" s="212"/>
      <c r="CC1071" s="213"/>
      <c r="CD1071" s="213"/>
      <c r="CE1071" s="213"/>
      <c r="CF1071" s="213"/>
      <c r="CG1071" s="213"/>
      <c r="CH1071" s="213"/>
      <c r="CI1071" s="213"/>
      <c r="CJ1071" s="213"/>
      <c r="CK1071" s="213"/>
      <c r="CL1071" s="213"/>
      <c r="CM1071" s="213"/>
      <c r="CN1071" s="214"/>
    </row>
    <row r="1072" spans="4:92" ht="14.25" customHeight="1" x14ac:dyDescent="0.35">
      <c r="D1072" s="212" t="s">
        <v>921</v>
      </c>
      <c r="E1072" s="213"/>
      <c r="F1072" s="213"/>
      <c r="G1072" s="213"/>
      <c r="H1072" s="213"/>
      <c r="I1072" s="213"/>
      <c r="J1072" s="213"/>
      <c r="K1072" s="213"/>
      <c r="L1072" s="213"/>
      <c r="M1072" s="213"/>
      <c r="N1072" s="213"/>
      <c r="O1072" s="213"/>
      <c r="P1072" s="213"/>
      <c r="Q1072" s="213"/>
      <c r="R1072" s="213"/>
      <c r="S1072" s="213"/>
      <c r="T1072" s="213"/>
      <c r="U1072" s="213"/>
      <c r="V1072" s="213"/>
      <c r="W1072" s="213"/>
      <c r="X1072" s="213"/>
      <c r="Y1072" s="214"/>
      <c r="Z1072" s="234"/>
      <c r="AA1072" s="235"/>
      <c r="AB1072" s="235"/>
      <c r="AC1072" s="235"/>
      <c r="AD1072" s="235"/>
      <c r="AE1072" s="235"/>
      <c r="AF1072" s="235"/>
      <c r="AG1072" s="235"/>
      <c r="AH1072" s="235"/>
      <c r="AI1072" s="235"/>
      <c r="AJ1072" s="236"/>
      <c r="AK1072" s="212"/>
      <c r="AL1072" s="213"/>
      <c r="AM1072" s="213"/>
      <c r="AN1072" s="213"/>
      <c r="AO1072" s="213"/>
      <c r="AP1072" s="213"/>
      <c r="AQ1072" s="213"/>
      <c r="AR1072" s="213"/>
      <c r="AS1072" s="213"/>
      <c r="AT1072" s="214"/>
      <c r="AU1072" s="3"/>
      <c r="AV1072" s="164"/>
      <c r="AW1072" s="165"/>
      <c r="AX1072" s="165"/>
      <c r="AY1072" s="165"/>
      <c r="AZ1072" s="165"/>
      <c r="BA1072" s="165"/>
      <c r="BB1072" s="165"/>
      <c r="BC1072" s="166"/>
      <c r="BD1072" s="164"/>
      <c r="BE1072" s="165"/>
      <c r="BF1072" s="165"/>
      <c r="BG1072" s="165"/>
      <c r="BH1072" s="165"/>
      <c r="BI1072" s="165"/>
      <c r="BJ1072" s="165"/>
      <c r="BK1072" s="166"/>
      <c r="BL1072" s="164"/>
      <c r="BM1072" s="165"/>
      <c r="BN1072" s="165"/>
      <c r="BO1072" s="165"/>
      <c r="BP1072" s="165"/>
      <c r="BQ1072" s="165"/>
      <c r="BR1072" s="165"/>
      <c r="BS1072" s="166"/>
      <c r="BT1072" s="164"/>
      <c r="BU1072" s="165"/>
      <c r="BV1072" s="165"/>
      <c r="BW1072" s="165"/>
      <c r="BX1072" s="165"/>
      <c r="BY1072" s="165"/>
      <c r="BZ1072" s="165"/>
      <c r="CA1072" s="166"/>
      <c r="CB1072" s="212"/>
      <c r="CC1072" s="213"/>
      <c r="CD1072" s="213"/>
      <c r="CE1072" s="213"/>
      <c r="CF1072" s="213"/>
      <c r="CG1072" s="213"/>
      <c r="CH1072" s="213"/>
      <c r="CI1072" s="213"/>
      <c r="CJ1072" s="213"/>
      <c r="CK1072" s="213"/>
      <c r="CL1072" s="213"/>
      <c r="CM1072" s="213"/>
      <c r="CN1072" s="214"/>
    </row>
    <row r="1073" spans="4:92" ht="14.25" customHeight="1" x14ac:dyDescent="0.35">
      <c r="D1073" s="212" t="s">
        <v>920</v>
      </c>
      <c r="E1073" s="213"/>
      <c r="F1073" s="213"/>
      <c r="G1073" s="213"/>
      <c r="H1073" s="213"/>
      <c r="I1073" s="213"/>
      <c r="J1073" s="213"/>
      <c r="K1073" s="213"/>
      <c r="L1073" s="213"/>
      <c r="M1073" s="213"/>
      <c r="N1073" s="213"/>
      <c r="O1073" s="213"/>
      <c r="P1073" s="213"/>
      <c r="Q1073" s="213"/>
      <c r="R1073" s="213"/>
      <c r="S1073" s="213"/>
      <c r="T1073" s="213"/>
      <c r="U1073" s="213"/>
      <c r="V1073" s="213"/>
      <c r="W1073" s="213"/>
      <c r="X1073" s="213"/>
      <c r="Y1073" s="214"/>
      <c r="Z1073" s="234"/>
      <c r="AA1073" s="235"/>
      <c r="AB1073" s="235"/>
      <c r="AC1073" s="235"/>
      <c r="AD1073" s="235"/>
      <c r="AE1073" s="235"/>
      <c r="AF1073" s="235"/>
      <c r="AG1073" s="235"/>
      <c r="AH1073" s="235"/>
      <c r="AI1073" s="235"/>
      <c r="AJ1073" s="236"/>
      <c r="AK1073" s="212"/>
      <c r="AL1073" s="213"/>
      <c r="AM1073" s="213"/>
      <c r="AN1073" s="213"/>
      <c r="AO1073" s="213"/>
      <c r="AP1073" s="213"/>
      <c r="AQ1073" s="213"/>
      <c r="AR1073" s="213"/>
      <c r="AS1073" s="213"/>
      <c r="AT1073" s="214"/>
      <c r="AU1073" s="3"/>
      <c r="AV1073" s="164"/>
      <c r="AW1073" s="165"/>
      <c r="AX1073" s="165"/>
      <c r="AY1073" s="165"/>
      <c r="AZ1073" s="165"/>
      <c r="BA1073" s="165"/>
      <c r="BB1073" s="165"/>
      <c r="BC1073" s="166"/>
      <c r="BD1073" s="164"/>
      <c r="BE1073" s="165"/>
      <c r="BF1073" s="165"/>
      <c r="BG1073" s="165"/>
      <c r="BH1073" s="165"/>
      <c r="BI1073" s="165"/>
      <c r="BJ1073" s="165"/>
      <c r="BK1073" s="166"/>
      <c r="BL1073" s="164"/>
      <c r="BM1073" s="165"/>
      <c r="BN1073" s="165"/>
      <c r="BO1073" s="165"/>
      <c r="BP1073" s="165"/>
      <c r="BQ1073" s="165"/>
      <c r="BR1073" s="165"/>
      <c r="BS1073" s="166"/>
      <c r="BT1073" s="164"/>
      <c r="BU1073" s="165"/>
      <c r="BV1073" s="165"/>
      <c r="BW1073" s="165"/>
      <c r="BX1073" s="165"/>
      <c r="BY1073" s="165"/>
      <c r="BZ1073" s="165"/>
      <c r="CA1073" s="166"/>
      <c r="CB1073" s="212"/>
      <c r="CC1073" s="213"/>
      <c r="CD1073" s="213"/>
      <c r="CE1073" s="213"/>
      <c r="CF1073" s="213"/>
      <c r="CG1073" s="213"/>
      <c r="CH1073" s="213"/>
      <c r="CI1073" s="213"/>
      <c r="CJ1073" s="213"/>
      <c r="CK1073" s="213"/>
      <c r="CL1073" s="213"/>
      <c r="CM1073" s="213"/>
      <c r="CN1073" s="214"/>
    </row>
    <row r="1074" spans="4:92" ht="14.25" customHeight="1" x14ac:dyDescent="0.35">
      <c r="D1074" s="212" t="s">
        <v>407</v>
      </c>
      <c r="E1074" s="213"/>
      <c r="F1074" s="213"/>
      <c r="G1074" s="213"/>
      <c r="H1074" s="213"/>
      <c r="I1074" s="213"/>
      <c r="J1074" s="213"/>
      <c r="K1074" s="213"/>
      <c r="L1074" s="213"/>
      <c r="M1074" s="213"/>
      <c r="N1074" s="213"/>
      <c r="O1074" s="213"/>
      <c r="P1074" s="213"/>
      <c r="Q1074" s="213"/>
      <c r="R1074" s="213"/>
      <c r="S1074" s="213"/>
      <c r="T1074" s="213"/>
      <c r="U1074" s="213"/>
      <c r="V1074" s="213"/>
      <c r="W1074" s="213"/>
      <c r="X1074" s="213"/>
      <c r="Y1074" s="214"/>
      <c r="Z1074" s="234"/>
      <c r="AA1074" s="235"/>
      <c r="AB1074" s="235"/>
      <c r="AC1074" s="235"/>
      <c r="AD1074" s="235"/>
      <c r="AE1074" s="235"/>
      <c r="AF1074" s="235"/>
      <c r="AG1074" s="235"/>
      <c r="AH1074" s="235"/>
      <c r="AI1074" s="235"/>
      <c r="AJ1074" s="236"/>
      <c r="AK1074" s="212"/>
      <c r="AL1074" s="213"/>
      <c r="AM1074" s="213"/>
      <c r="AN1074" s="213"/>
      <c r="AO1074" s="213"/>
      <c r="AP1074" s="213"/>
      <c r="AQ1074" s="213"/>
      <c r="AR1074" s="213"/>
      <c r="AS1074" s="213"/>
      <c r="AT1074" s="214"/>
      <c r="AU1074" s="3"/>
      <c r="AV1074" s="164"/>
      <c r="AW1074" s="165"/>
      <c r="AX1074" s="165"/>
      <c r="AY1074" s="165"/>
      <c r="AZ1074" s="165"/>
      <c r="BA1074" s="165"/>
      <c r="BB1074" s="165"/>
      <c r="BC1074" s="166"/>
      <c r="BD1074" s="164"/>
      <c r="BE1074" s="165"/>
      <c r="BF1074" s="165"/>
      <c r="BG1074" s="165"/>
      <c r="BH1074" s="165"/>
      <c r="BI1074" s="165"/>
      <c r="BJ1074" s="165"/>
      <c r="BK1074" s="166"/>
      <c r="BL1074" s="164"/>
      <c r="BM1074" s="165"/>
      <c r="BN1074" s="165"/>
      <c r="BO1074" s="165"/>
      <c r="BP1074" s="165"/>
      <c r="BQ1074" s="165"/>
      <c r="BR1074" s="165"/>
      <c r="BS1074" s="166"/>
      <c r="BT1074" s="164"/>
      <c r="BU1074" s="165"/>
      <c r="BV1074" s="165"/>
      <c r="BW1074" s="165"/>
      <c r="BX1074" s="165"/>
      <c r="BY1074" s="165"/>
      <c r="BZ1074" s="165"/>
      <c r="CA1074" s="166"/>
      <c r="CB1074" s="212"/>
      <c r="CC1074" s="213"/>
      <c r="CD1074" s="213"/>
      <c r="CE1074" s="213"/>
      <c r="CF1074" s="213"/>
      <c r="CG1074" s="213"/>
      <c r="CH1074" s="213"/>
      <c r="CI1074" s="213"/>
      <c r="CJ1074" s="213"/>
      <c r="CK1074" s="213"/>
      <c r="CL1074" s="213"/>
      <c r="CM1074" s="213"/>
      <c r="CN1074" s="214"/>
    </row>
    <row r="1075" spans="4:92" ht="14.25" customHeight="1" x14ac:dyDescent="0.35">
      <c r="D1075" s="574" t="s">
        <v>122</v>
      </c>
      <c r="E1075" s="575"/>
      <c r="F1075" s="575"/>
      <c r="G1075" s="575"/>
      <c r="H1075" s="575"/>
      <c r="I1075" s="575"/>
      <c r="J1075" s="575"/>
      <c r="K1075" s="575"/>
      <c r="L1075" s="575"/>
      <c r="M1075" s="575"/>
      <c r="N1075" s="575"/>
      <c r="O1075" s="575"/>
      <c r="P1075" s="575"/>
      <c r="Q1075" s="575"/>
      <c r="R1075" s="575"/>
      <c r="S1075" s="575"/>
      <c r="T1075" s="575"/>
      <c r="U1075" s="575"/>
      <c r="V1075" s="575"/>
      <c r="W1075" s="575"/>
      <c r="X1075" s="575"/>
      <c r="Y1075" s="576"/>
      <c r="Z1075" s="574"/>
      <c r="AA1075" s="575"/>
      <c r="AB1075" s="575"/>
      <c r="AC1075" s="575"/>
      <c r="AD1075" s="575"/>
      <c r="AE1075" s="575"/>
      <c r="AF1075" s="575"/>
      <c r="AG1075" s="575"/>
      <c r="AH1075" s="575"/>
      <c r="AI1075" s="575"/>
      <c r="AJ1075" s="576"/>
      <c r="AK1075" s="212"/>
      <c r="AL1075" s="213"/>
      <c r="AM1075" s="213"/>
      <c r="AN1075" s="213"/>
      <c r="AO1075" s="213"/>
      <c r="AP1075" s="213"/>
      <c r="AQ1075" s="213"/>
      <c r="AR1075" s="213"/>
      <c r="AS1075" s="213"/>
      <c r="AT1075" s="214"/>
      <c r="AU1075" s="3"/>
      <c r="AV1075" s="164"/>
      <c r="AW1075" s="165"/>
      <c r="AX1075" s="165"/>
      <c r="AY1075" s="165"/>
      <c r="AZ1075" s="165"/>
      <c r="BA1075" s="165"/>
      <c r="BB1075" s="165"/>
      <c r="BC1075" s="166"/>
      <c r="BD1075" s="164"/>
      <c r="BE1075" s="165"/>
      <c r="BF1075" s="165"/>
      <c r="BG1075" s="165"/>
      <c r="BH1075" s="165"/>
      <c r="BI1075" s="165"/>
      <c r="BJ1075" s="165"/>
      <c r="BK1075" s="166"/>
      <c r="BL1075" s="164"/>
      <c r="BM1075" s="165"/>
      <c r="BN1075" s="165"/>
      <c r="BO1075" s="165"/>
      <c r="BP1075" s="165"/>
      <c r="BQ1075" s="165"/>
      <c r="BR1075" s="165"/>
      <c r="BS1075" s="166"/>
      <c r="BT1075" s="164"/>
      <c r="BU1075" s="165"/>
      <c r="BV1075" s="165"/>
      <c r="BW1075" s="165"/>
      <c r="BX1075" s="165"/>
      <c r="BY1075" s="165"/>
      <c r="BZ1075" s="165"/>
      <c r="CA1075" s="166"/>
      <c r="CB1075" s="212"/>
      <c r="CC1075" s="213"/>
      <c r="CD1075" s="213"/>
      <c r="CE1075" s="213"/>
      <c r="CF1075" s="213"/>
      <c r="CG1075" s="213"/>
      <c r="CH1075" s="213"/>
      <c r="CI1075" s="213"/>
      <c r="CJ1075" s="213"/>
      <c r="CK1075" s="213"/>
      <c r="CL1075" s="213"/>
      <c r="CM1075" s="213"/>
      <c r="CN1075" s="214"/>
    </row>
    <row r="1076" spans="4:92" ht="14.25" customHeight="1" x14ac:dyDescent="0.35">
      <c r="D1076" s="230"/>
      <c r="E1076" s="230"/>
      <c r="F1076" s="230"/>
      <c r="G1076" s="230"/>
      <c r="H1076" s="230"/>
      <c r="I1076" s="230"/>
      <c r="J1076" s="230"/>
      <c r="K1076" s="230"/>
      <c r="L1076" s="230"/>
      <c r="M1076" s="230"/>
      <c r="N1076" s="230"/>
      <c r="O1076" s="230"/>
      <c r="P1076" s="230"/>
      <c r="Q1076" s="230"/>
      <c r="R1076" s="230"/>
      <c r="S1076" s="230"/>
      <c r="T1076" s="230"/>
      <c r="U1076" s="230"/>
      <c r="V1076" s="230"/>
      <c r="W1076" s="230"/>
      <c r="X1076" s="230"/>
      <c r="Y1076" s="230"/>
      <c r="Z1076" s="230"/>
      <c r="AA1076" s="230"/>
      <c r="AB1076" s="230"/>
      <c r="AC1076" s="230"/>
      <c r="AD1076" s="230"/>
      <c r="AE1076" s="230"/>
      <c r="AF1076" s="230"/>
      <c r="AG1076" s="230"/>
      <c r="AH1076" s="230"/>
      <c r="AI1076" s="230"/>
      <c r="AJ1076" s="230"/>
      <c r="AK1076" s="230"/>
      <c r="AL1076" s="230"/>
      <c r="AM1076" s="230"/>
      <c r="AN1076" s="230"/>
      <c r="AO1076" s="230"/>
      <c r="AP1076" s="230"/>
      <c r="AQ1076" s="230"/>
      <c r="AR1076" s="230"/>
      <c r="AS1076" s="230"/>
      <c r="AT1076" s="230"/>
      <c r="AU1076" s="3"/>
      <c r="AV1076" s="230" t="s">
        <v>558</v>
      </c>
      <c r="AW1076" s="230"/>
      <c r="AX1076" s="230"/>
      <c r="AY1076" s="230"/>
      <c r="AZ1076" s="230"/>
      <c r="BA1076" s="230"/>
      <c r="BB1076" s="230"/>
      <c r="BC1076" s="230"/>
      <c r="BD1076" s="230"/>
      <c r="BE1076" s="230"/>
      <c r="BF1076" s="230"/>
      <c r="BG1076" s="230"/>
      <c r="BH1076" s="230"/>
      <c r="BI1076" s="230"/>
      <c r="BJ1076" s="230"/>
      <c r="BK1076" s="230"/>
      <c r="BL1076" s="230"/>
      <c r="BM1076" s="230"/>
      <c r="BN1076" s="230"/>
      <c r="BO1076" s="230"/>
      <c r="BP1076" s="230"/>
      <c r="BQ1076" s="230"/>
      <c r="BR1076" s="230"/>
      <c r="BS1076" s="230"/>
      <c r="BT1076" s="230"/>
      <c r="BU1076" s="230"/>
      <c r="BV1076" s="230"/>
      <c r="BW1076" s="230"/>
      <c r="BX1076" s="230"/>
      <c r="BY1076" s="230"/>
      <c r="BZ1076" s="230"/>
      <c r="CA1076" s="230"/>
      <c r="CB1076" s="230"/>
      <c r="CC1076" s="230"/>
      <c r="CD1076" s="230"/>
      <c r="CE1076" s="230"/>
      <c r="CF1076" s="230"/>
      <c r="CG1076" s="230"/>
      <c r="CH1076" s="230"/>
      <c r="CI1076" s="230"/>
      <c r="CJ1076" s="230"/>
      <c r="CK1076" s="230"/>
      <c r="CL1076" s="230"/>
      <c r="CM1076" s="230"/>
      <c r="CN1076" s="230"/>
    </row>
    <row r="1077" spans="4:92" ht="14.25" customHeight="1" x14ac:dyDescent="0.35"/>
    <row r="1078" spans="4:92" ht="14.25" customHeight="1" x14ac:dyDescent="0.35">
      <c r="D1078" s="241" t="s">
        <v>559</v>
      </c>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J1078" s="241"/>
      <c r="AK1078" s="241"/>
      <c r="AL1078" s="241"/>
      <c r="AM1078" s="241"/>
      <c r="AN1078" s="241"/>
      <c r="AO1078" s="241"/>
      <c r="AP1078" s="241"/>
      <c r="AQ1078" s="241"/>
      <c r="AR1078" s="241"/>
      <c r="AS1078" s="241"/>
      <c r="AT1078" s="241"/>
      <c r="AU1078" s="241"/>
      <c r="AV1078" s="241"/>
      <c r="AW1078" s="241"/>
      <c r="AX1078" s="241"/>
      <c r="AY1078" s="241"/>
      <c r="AZ1078" s="241"/>
      <c r="BA1078" s="241"/>
      <c r="BB1078" s="241"/>
      <c r="BC1078" s="241"/>
      <c r="BD1078" s="241"/>
      <c r="BE1078" s="241"/>
      <c r="BF1078" s="241"/>
      <c r="BG1078" s="241"/>
      <c r="BH1078" s="241"/>
      <c r="BI1078" s="241"/>
      <c r="BJ1078" s="241"/>
      <c r="BK1078" s="241"/>
      <c r="BL1078" s="241"/>
      <c r="BM1078" s="241"/>
      <c r="BN1078" s="241"/>
      <c r="BO1078" s="241"/>
      <c r="BP1078" s="241"/>
      <c r="BQ1078" s="241"/>
      <c r="BR1078" s="241"/>
      <c r="BS1078" s="241"/>
      <c r="BT1078" s="241"/>
      <c r="BU1078" s="241"/>
      <c r="BV1078" s="241"/>
      <c r="BW1078" s="241"/>
      <c r="BX1078" s="241"/>
      <c r="BY1078" s="241"/>
      <c r="BZ1078" s="241"/>
      <c r="CA1078" s="241"/>
      <c r="CB1078" s="241"/>
      <c r="CC1078" s="241"/>
      <c r="CD1078" s="241"/>
      <c r="CE1078" s="241"/>
      <c r="CF1078" s="241"/>
      <c r="CG1078" s="241"/>
      <c r="CH1078" s="241"/>
      <c r="CI1078" s="241"/>
      <c r="CJ1078" s="241"/>
      <c r="CK1078" s="241"/>
      <c r="CL1078" s="241"/>
      <c r="CM1078" s="241"/>
      <c r="CN1078" s="241"/>
    </row>
    <row r="1079" spans="4:92" ht="14.25" customHeight="1" x14ac:dyDescent="0.35">
      <c r="D1079" s="220"/>
      <c r="E1079" s="220"/>
      <c r="F1079" s="220"/>
      <c r="G1079" s="220"/>
      <c r="H1079" s="220"/>
      <c r="I1079" s="220"/>
      <c r="J1079" s="220"/>
      <c r="K1079" s="220"/>
      <c r="L1079" s="220"/>
      <c r="M1079" s="220"/>
      <c r="N1079" s="220"/>
      <c r="O1079" s="220"/>
      <c r="P1079" s="220"/>
      <c r="Q1079" s="220"/>
      <c r="R1079" s="220"/>
      <c r="S1079" s="220"/>
      <c r="T1079" s="220"/>
      <c r="U1079" s="220"/>
      <c r="V1079" s="220"/>
      <c r="W1079" s="220"/>
      <c r="X1079" s="220"/>
      <c r="Y1079" s="220"/>
      <c r="Z1079" s="220"/>
      <c r="AA1079" s="220"/>
      <c r="AB1079" s="220"/>
      <c r="AC1079" s="220"/>
      <c r="AD1079" s="220"/>
      <c r="AE1079" s="220"/>
      <c r="AF1079" s="220"/>
      <c r="AG1079" s="220"/>
      <c r="AH1079" s="220"/>
      <c r="AI1079" s="220"/>
      <c r="AJ1079" s="220"/>
      <c r="AK1079" s="220"/>
      <c r="AL1079" s="220"/>
      <c r="AM1079" s="220"/>
      <c r="AN1079" s="220"/>
      <c r="AO1079" s="220"/>
      <c r="AP1079" s="220"/>
      <c r="AQ1079" s="220"/>
      <c r="AR1079" s="220"/>
      <c r="AS1079" s="220"/>
      <c r="AT1079" s="220"/>
      <c r="AU1079" s="220"/>
      <c r="AV1079" s="220"/>
      <c r="AW1079" s="220"/>
      <c r="AX1079" s="220"/>
      <c r="AY1079" s="220"/>
      <c r="AZ1079" s="220"/>
      <c r="BA1079" s="220"/>
      <c r="BB1079" s="220"/>
      <c r="BC1079" s="220"/>
      <c r="BD1079" s="220"/>
      <c r="BE1079" s="220"/>
      <c r="BF1079" s="220"/>
      <c r="BG1079" s="220"/>
      <c r="BH1079" s="220"/>
      <c r="BI1079" s="220"/>
      <c r="BJ1079" s="220"/>
      <c r="BK1079" s="220"/>
      <c r="BL1079" s="220"/>
      <c r="BM1079" s="220"/>
      <c r="BN1079" s="220"/>
      <c r="BO1079" s="220"/>
      <c r="BP1079" s="220"/>
      <c r="BQ1079" s="220"/>
      <c r="BR1079" s="220"/>
      <c r="BS1079" s="220"/>
      <c r="BT1079" s="220"/>
      <c r="BU1079" s="220"/>
      <c r="BV1079" s="220"/>
      <c r="BW1079" s="220"/>
      <c r="BX1079" s="220"/>
      <c r="BY1079" s="220"/>
      <c r="BZ1079" s="220"/>
      <c r="CA1079" s="220"/>
      <c r="CB1079" s="220"/>
      <c r="CC1079" s="220"/>
      <c r="CD1079" s="220"/>
      <c r="CE1079" s="220"/>
      <c r="CF1079" s="220"/>
      <c r="CG1079" s="220"/>
      <c r="CH1079" s="220"/>
      <c r="CI1079" s="220"/>
      <c r="CJ1079" s="220"/>
      <c r="CK1079" s="220"/>
      <c r="CL1079" s="220"/>
      <c r="CM1079" s="220"/>
      <c r="CN1079" s="220"/>
    </row>
    <row r="1080" spans="4:92" ht="14.25" customHeight="1" x14ac:dyDescent="0.35">
      <c r="D1080" s="229" t="s">
        <v>560</v>
      </c>
      <c r="E1080" s="229"/>
      <c r="F1080" s="229"/>
      <c r="G1080" s="229"/>
      <c r="H1080" s="229"/>
      <c r="I1080" s="229"/>
      <c r="J1080" s="229"/>
      <c r="K1080" s="229"/>
      <c r="L1080" s="229"/>
      <c r="M1080" s="229"/>
      <c r="N1080" s="229"/>
      <c r="O1080" s="229"/>
      <c r="P1080" s="229"/>
      <c r="Q1080" s="229"/>
      <c r="R1080" s="229"/>
      <c r="S1080" s="229"/>
      <c r="T1080" s="229"/>
      <c r="U1080" s="229"/>
      <c r="V1080" s="229"/>
      <c r="W1080" s="229"/>
      <c r="X1080" s="229"/>
      <c r="Y1080" s="229"/>
      <c r="Z1080" s="229"/>
      <c r="AA1080" s="229"/>
      <c r="AB1080" s="229"/>
      <c r="AC1080" s="229"/>
      <c r="AD1080" s="229"/>
      <c r="AE1080" s="229"/>
      <c r="AF1080" s="229"/>
      <c r="AG1080" s="229"/>
      <c r="AH1080" s="229"/>
      <c r="AI1080" s="229"/>
      <c r="AJ1080" s="229"/>
      <c r="AK1080" s="229"/>
      <c r="AL1080" s="229"/>
      <c r="AM1080" s="229"/>
      <c r="AN1080" s="229"/>
      <c r="AO1080" s="246" t="s">
        <v>561</v>
      </c>
      <c r="AP1080" s="247"/>
      <c r="AQ1080" s="247"/>
      <c r="AR1080" s="247"/>
      <c r="AS1080" s="247"/>
      <c r="AT1080" s="247"/>
      <c r="AU1080" s="247"/>
      <c r="AV1080" s="247"/>
      <c r="AW1080" s="247"/>
      <c r="AX1080" s="247"/>
      <c r="AY1080" s="247"/>
      <c r="AZ1080" s="247"/>
      <c r="BA1080" s="247"/>
      <c r="BB1080" s="247"/>
      <c r="BC1080" s="247"/>
      <c r="BD1080" s="247"/>
      <c r="BE1080" s="247"/>
      <c r="BF1080" s="247"/>
      <c r="BG1080" s="247"/>
      <c r="BH1080" s="247"/>
      <c r="BI1080" s="247"/>
      <c r="BJ1080" s="247"/>
      <c r="BK1080" s="247"/>
      <c r="BL1080" s="247"/>
      <c r="BM1080" s="247"/>
      <c r="BN1080" s="247"/>
      <c r="BO1080" s="247"/>
      <c r="BP1080" s="247"/>
      <c r="BQ1080" s="247"/>
      <c r="BR1080" s="247"/>
      <c r="BS1080" s="247"/>
      <c r="BT1080" s="247"/>
      <c r="BU1080" s="247"/>
      <c r="BV1080" s="247"/>
      <c r="BW1080" s="247"/>
      <c r="BX1080" s="247"/>
      <c r="BY1080" s="247"/>
      <c r="BZ1080" s="247"/>
      <c r="CA1080" s="247"/>
      <c r="CB1080" s="247"/>
      <c r="CC1080" s="247"/>
      <c r="CD1080" s="247"/>
      <c r="CE1080" s="247"/>
      <c r="CF1080" s="247"/>
      <c r="CG1080" s="247"/>
      <c r="CH1080" s="247"/>
      <c r="CI1080" s="247"/>
      <c r="CJ1080" s="247"/>
      <c r="CK1080" s="247"/>
      <c r="CL1080" s="247"/>
      <c r="CM1080" s="247"/>
      <c r="CN1080" s="248"/>
    </row>
    <row r="1081" spans="4:92" ht="14.25" customHeight="1" x14ac:dyDescent="0.35">
      <c r="D1081" s="229"/>
      <c r="E1081" s="229"/>
      <c r="F1081" s="229"/>
      <c r="G1081" s="229"/>
      <c r="H1081" s="229"/>
      <c r="I1081" s="229"/>
      <c r="J1081" s="229"/>
      <c r="K1081" s="229"/>
      <c r="L1081" s="229"/>
      <c r="M1081" s="229"/>
      <c r="N1081" s="229"/>
      <c r="O1081" s="229"/>
      <c r="P1081" s="229"/>
      <c r="Q1081" s="229"/>
      <c r="R1081" s="229"/>
      <c r="S1081" s="229"/>
      <c r="T1081" s="229"/>
      <c r="U1081" s="229"/>
      <c r="V1081" s="229"/>
      <c r="W1081" s="229"/>
      <c r="X1081" s="229"/>
      <c r="Y1081" s="229"/>
      <c r="Z1081" s="229"/>
      <c r="AA1081" s="229"/>
      <c r="AB1081" s="229"/>
      <c r="AC1081" s="229"/>
      <c r="AD1081" s="229"/>
      <c r="AE1081" s="229"/>
      <c r="AF1081" s="229"/>
      <c r="AG1081" s="229"/>
      <c r="AH1081" s="229"/>
      <c r="AI1081" s="229"/>
      <c r="AJ1081" s="229"/>
      <c r="AK1081" s="229"/>
      <c r="AL1081" s="229"/>
      <c r="AM1081" s="229"/>
      <c r="AN1081" s="229"/>
      <c r="AO1081" s="229" t="s">
        <v>562</v>
      </c>
      <c r="AP1081" s="229"/>
      <c r="AQ1081" s="229"/>
      <c r="AR1081" s="229"/>
      <c r="AS1081" s="229"/>
      <c r="AT1081" s="229"/>
      <c r="AU1081" s="229"/>
      <c r="AV1081" s="229"/>
      <c r="AW1081" s="229"/>
      <c r="AX1081" s="229"/>
      <c r="AY1081" s="229"/>
      <c r="AZ1081" s="229"/>
      <c r="BA1081" s="229"/>
      <c r="BB1081" s="229"/>
      <c r="BC1081" s="229"/>
      <c r="BD1081" s="229"/>
      <c r="BE1081" s="229"/>
      <c r="BF1081" s="229"/>
      <c r="BG1081" s="229"/>
      <c r="BH1081" s="229"/>
      <c r="BI1081" s="229"/>
      <c r="BJ1081" s="229" t="s">
        <v>563</v>
      </c>
      <c r="BK1081" s="229"/>
      <c r="BL1081" s="229"/>
      <c r="BM1081" s="229"/>
      <c r="BN1081" s="229"/>
      <c r="BO1081" s="229"/>
      <c r="BP1081" s="229"/>
      <c r="BQ1081" s="229"/>
      <c r="BR1081" s="229"/>
      <c r="BS1081" s="229"/>
      <c r="BT1081" s="229"/>
      <c r="BU1081" s="229"/>
      <c r="BV1081" s="229"/>
      <c r="BW1081" s="229"/>
      <c r="BX1081" s="229"/>
      <c r="BY1081" s="229"/>
      <c r="BZ1081" s="229"/>
      <c r="CA1081" s="229"/>
      <c r="CB1081" s="229"/>
      <c r="CC1081" s="229"/>
      <c r="CD1081" s="229"/>
      <c r="CE1081" s="229" t="s">
        <v>464</v>
      </c>
      <c r="CF1081" s="229"/>
      <c r="CG1081" s="229"/>
      <c r="CH1081" s="229"/>
      <c r="CI1081" s="229"/>
      <c r="CJ1081" s="229"/>
      <c r="CK1081" s="229"/>
      <c r="CL1081" s="229"/>
      <c r="CM1081" s="229"/>
      <c r="CN1081" s="229"/>
    </row>
    <row r="1082" spans="4:92" ht="14.25" customHeight="1" x14ac:dyDescent="0.35">
      <c r="D1082" s="215" t="s">
        <v>922</v>
      </c>
      <c r="E1082" s="215"/>
      <c r="F1082" s="215"/>
      <c r="G1082" s="215"/>
      <c r="H1082" s="215"/>
      <c r="I1082" s="215"/>
      <c r="J1082" s="215"/>
      <c r="K1082" s="215"/>
      <c r="L1082" s="215"/>
      <c r="M1082" s="215"/>
      <c r="N1082" s="215"/>
      <c r="O1082" s="215"/>
      <c r="P1082" s="215"/>
      <c r="Q1082" s="215"/>
      <c r="R1082" s="215"/>
      <c r="S1082" s="215"/>
      <c r="T1082" s="215"/>
      <c r="U1082" s="215"/>
      <c r="V1082" s="215"/>
      <c r="W1082" s="215"/>
      <c r="X1082" s="215"/>
      <c r="Y1082" s="215"/>
      <c r="Z1082" s="215"/>
      <c r="AA1082" s="215"/>
      <c r="AB1082" s="215"/>
      <c r="AC1082" s="215"/>
      <c r="AD1082" s="215"/>
      <c r="AE1082" s="215"/>
      <c r="AF1082" s="215"/>
      <c r="AG1082" s="215"/>
      <c r="AH1082" s="215"/>
      <c r="AI1082" s="215"/>
      <c r="AJ1082" s="215"/>
      <c r="AK1082" s="215"/>
      <c r="AL1082" s="215"/>
      <c r="AM1082" s="215"/>
      <c r="AN1082" s="215"/>
      <c r="AO1082" s="316">
        <v>0</v>
      </c>
      <c r="AP1082" s="317"/>
      <c r="AQ1082" s="317"/>
      <c r="AR1082" s="317"/>
      <c r="AS1082" s="317"/>
      <c r="AT1082" s="317"/>
      <c r="AU1082" s="317"/>
      <c r="AV1082" s="317"/>
      <c r="AW1082" s="317"/>
      <c r="AX1082" s="317"/>
      <c r="AY1082" s="317"/>
      <c r="AZ1082" s="317"/>
      <c r="BA1082" s="317"/>
      <c r="BB1082" s="317"/>
      <c r="BC1082" s="317"/>
      <c r="BD1082" s="317"/>
      <c r="BE1082" s="317"/>
      <c r="BF1082" s="317"/>
      <c r="BG1082" s="317"/>
      <c r="BH1082" s="317"/>
      <c r="BI1082" s="318"/>
      <c r="BJ1082" s="316"/>
      <c r="BK1082" s="317"/>
      <c r="BL1082" s="317"/>
      <c r="BM1082" s="317"/>
      <c r="BN1082" s="317"/>
      <c r="BO1082" s="317"/>
      <c r="BP1082" s="317"/>
      <c r="BQ1082" s="317"/>
      <c r="BR1082" s="317"/>
      <c r="BS1082" s="317"/>
      <c r="BT1082" s="317"/>
      <c r="BU1082" s="317"/>
      <c r="BV1082" s="317"/>
      <c r="BW1082" s="317"/>
      <c r="BX1082" s="317"/>
      <c r="BY1082" s="317"/>
      <c r="BZ1082" s="317"/>
      <c r="CA1082" s="317"/>
      <c r="CB1082" s="317"/>
      <c r="CC1082" s="317"/>
      <c r="CD1082" s="318"/>
      <c r="CE1082" s="253"/>
      <c r="CF1082" s="253"/>
      <c r="CG1082" s="253"/>
      <c r="CH1082" s="253"/>
      <c r="CI1082" s="253"/>
      <c r="CJ1082" s="253"/>
      <c r="CK1082" s="253"/>
      <c r="CL1082" s="253"/>
      <c r="CM1082" s="253"/>
      <c r="CN1082" s="253"/>
    </row>
    <row r="1083" spans="4:92" ht="14.25" customHeight="1" x14ac:dyDescent="0.35">
      <c r="D1083" s="215" t="s">
        <v>923</v>
      </c>
      <c r="E1083" s="215"/>
      <c r="F1083" s="215"/>
      <c r="G1083" s="215"/>
      <c r="H1083" s="215"/>
      <c r="I1083" s="215"/>
      <c r="J1083" s="215"/>
      <c r="K1083" s="215"/>
      <c r="L1083" s="215"/>
      <c r="M1083" s="215"/>
      <c r="N1083" s="215"/>
      <c r="O1083" s="215"/>
      <c r="P1083" s="215"/>
      <c r="Q1083" s="215"/>
      <c r="R1083" s="215"/>
      <c r="S1083" s="215"/>
      <c r="T1083" s="215"/>
      <c r="U1083" s="215"/>
      <c r="V1083" s="215"/>
      <c r="W1083" s="215"/>
      <c r="X1083" s="215"/>
      <c r="Y1083" s="215"/>
      <c r="Z1083" s="215"/>
      <c r="AA1083" s="215"/>
      <c r="AB1083" s="215"/>
      <c r="AC1083" s="215"/>
      <c r="AD1083" s="215"/>
      <c r="AE1083" s="215"/>
      <c r="AF1083" s="215"/>
      <c r="AG1083" s="215"/>
      <c r="AH1083" s="215"/>
      <c r="AI1083" s="215"/>
      <c r="AJ1083" s="215"/>
      <c r="AK1083" s="215"/>
      <c r="AL1083" s="215"/>
      <c r="AM1083" s="215"/>
      <c r="AN1083" s="215"/>
      <c r="AO1083" s="316">
        <v>98</v>
      </c>
      <c r="AP1083" s="317"/>
      <c r="AQ1083" s="317"/>
      <c r="AR1083" s="317"/>
      <c r="AS1083" s="317"/>
      <c r="AT1083" s="317"/>
      <c r="AU1083" s="317"/>
      <c r="AV1083" s="317"/>
      <c r="AW1083" s="317"/>
      <c r="AX1083" s="317"/>
      <c r="AY1083" s="317"/>
      <c r="AZ1083" s="317"/>
      <c r="BA1083" s="317"/>
      <c r="BB1083" s="317"/>
      <c r="BC1083" s="317"/>
      <c r="BD1083" s="317"/>
      <c r="BE1083" s="317"/>
      <c r="BF1083" s="317"/>
      <c r="BG1083" s="317"/>
      <c r="BH1083" s="317"/>
      <c r="BI1083" s="318"/>
      <c r="BJ1083" s="316"/>
      <c r="BK1083" s="317"/>
      <c r="BL1083" s="317"/>
      <c r="BM1083" s="317"/>
      <c r="BN1083" s="317"/>
      <c r="BO1083" s="317"/>
      <c r="BP1083" s="317"/>
      <c r="BQ1083" s="317"/>
      <c r="BR1083" s="317"/>
      <c r="BS1083" s="317"/>
      <c r="BT1083" s="317"/>
      <c r="BU1083" s="317"/>
      <c r="BV1083" s="317"/>
      <c r="BW1083" s="317"/>
      <c r="BX1083" s="317"/>
      <c r="BY1083" s="317"/>
      <c r="BZ1083" s="317"/>
      <c r="CA1083" s="317"/>
      <c r="CB1083" s="317"/>
      <c r="CC1083" s="317"/>
      <c r="CD1083" s="318"/>
      <c r="CE1083" s="253"/>
      <c r="CF1083" s="253"/>
      <c r="CG1083" s="253"/>
      <c r="CH1083" s="253"/>
      <c r="CI1083" s="253"/>
      <c r="CJ1083" s="253"/>
      <c r="CK1083" s="253"/>
      <c r="CL1083" s="253"/>
      <c r="CM1083" s="253"/>
      <c r="CN1083" s="253"/>
    </row>
    <row r="1084" spans="4:92" ht="14.25" customHeight="1" x14ac:dyDescent="0.35">
      <c r="D1084" s="215" t="s">
        <v>924</v>
      </c>
      <c r="E1084" s="215"/>
      <c r="F1084" s="215"/>
      <c r="G1084" s="215"/>
      <c r="H1084" s="215"/>
      <c r="I1084" s="215"/>
      <c r="J1084" s="215"/>
      <c r="K1084" s="215"/>
      <c r="L1084" s="215"/>
      <c r="M1084" s="215"/>
      <c r="N1084" s="215"/>
      <c r="O1084" s="215"/>
      <c r="P1084" s="215"/>
      <c r="Q1084" s="215"/>
      <c r="R1084" s="215"/>
      <c r="S1084" s="215"/>
      <c r="T1084" s="215"/>
      <c r="U1084" s="215"/>
      <c r="V1084" s="215"/>
      <c r="W1084" s="215"/>
      <c r="X1084" s="215"/>
      <c r="Y1084" s="215"/>
      <c r="Z1084" s="215"/>
      <c r="AA1084" s="215"/>
      <c r="AB1084" s="215"/>
      <c r="AC1084" s="215"/>
      <c r="AD1084" s="215"/>
      <c r="AE1084" s="215"/>
      <c r="AF1084" s="215"/>
      <c r="AG1084" s="215"/>
      <c r="AH1084" s="215"/>
      <c r="AI1084" s="215"/>
      <c r="AJ1084" s="215"/>
      <c r="AK1084" s="215"/>
      <c r="AL1084" s="215"/>
      <c r="AM1084" s="215"/>
      <c r="AN1084" s="215"/>
      <c r="AO1084" s="316">
        <v>0</v>
      </c>
      <c r="AP1084" s="317"/>
      <c r="AQ1084" s="317"/>
      <c r="AR1084" s="317"/>
      <c r="AS1084" s="317"/>
      <c r="AT1084" s="317"/>
      <c r="AU1084" s="317"/>
      <c r="AV1084" s="317"/>
      <c r="AW1084" s="317"/>
      <c r="AX1084" s="317"/>
      <c r="AY1084" s="317"/>
      <c r="AZ1084" s="317"/>
      <c r="BA1084" s="317"/>
      <c r="BB1084" s="317"/>
      <c r="BC1084" s="317"/>
      <c r="BD1084" s="317"/>
      <c r="BE1084" s="317"/>
      <c r="BF1084" s="317"/>
      <c r="BG1084" s="317"/>
      <c r="BH1084" s="317"/>
      <c r="BI1084" s="318"/>
      <c r="BJ1084" s="316"/>
      <c r="BK1084" s="317"/>
      <c r="BL1084" s="317"/>
      <c r="BM1084" s="317"/>
      <c r="BN1084" s="317"/>
      <c r="BO1084" s="317"/>
      <c r="BP1084" s="317"/>
      <c r="BQ1084" s="317"/>
      <c r="BR1084" s="317"/>
      <c r="BS1084" s="317"/>
      <c r="BT1084" s="317"/>
      <c r="BU1084" s="317"/>
      <c r="BV1084" s="317"/>
      <c r="BW1084" s="317"/>
      <c r="BX1084" s="317"/>
      <c r="BY1084" s="317"/>
      <c r="BZ1084" s="317"/>
      <c r="CA1084" s="317"/>
      <c r="CB1084" s="317"/>
      <c r="CC1084" s="317"/>
      <c r="CD1084" s="318"/>
      <c r="CE1084" s="253"/>
      <c r="CF1084" s="253"/>
      <c r="CG1084" s="253"/>
      <c r="CH1084" s="253"/>
      <c r="CI1084" s="253"/>
      <c r="CJ1084" s="253"/>
      <c r="CK1084" s="253"/>
      <c r="CL1084" s="253"/>
      <c r="CM1084" s="253"/>
      <c r="CN1084" s="253"/>
    </row>
    <row r="1085" spans="4:92" ht="14.25" customHeight="1" x14ac:dyDescent="0.35">
      <c r="D1085" s="212" t="s">
        <v>925</v>
      </c>
      <c r="E1085" s="213"/>
      <c r="F1085" s="213"/>
      <c r="G1085" s="213"/>
      <c r="H1085" s="213"/>
      <c r="I1085" s="213"/>
      <c r="J1085" s="213"/>
      <c r="K1085" s="213"/>
      <c r="L1085" s="213"/>
      <c r="M1085" s="213"/>
      <c r="N1085" s="213"/>
      <c r="O1085" s="213"/>
      <c r="P1085" s="213"/>
      <c r="Q1085" s="213"/>
      <c r="R1085" s="213"/>
      <c r="S1085" s="213"/>
      <c r="T1085" s="213"/>
      <c r="U1085" s="213"/>
      <c r="V1085" s="213"/>
      <c r="W1085" s="213"/>
      <c r="X1085" s="213"/>
      <c r="Y1085" s="213"/>
      <c r="Z1085" s="213"/>
      <c r="AA1085" s="213"/>
      <c r="AB1085" s="213"/>
      <c r="AC1085" s="213"/>
      <c r="AD1085" s="213"/>
      <c r="AE1085" s="213"/>
      <c r="AF1085" s="213"/>
      <c r="AG1085" s="213"/>
      <c r="AH1085" s="213"/>
      <c r="AI1085" s="213"/>
      <c r="AJ1085" s="213"/>
      <c r="AK1085" s="213"/>
      <c r="AL1085" s="213"/>
      <c r="AM1085" s="213"/>
      <c r="AN1085" s="214"/>
      <c r="AO1085" s="316">
        <v>3</v>
      </c>
      <c r="AP1085" s="317"/>
      <c r="AQ1085" s="317"/>
      <c r="AR1085" s="317"/>
      <c r="AS1085" s="317"/>
      <c r="AT1085" s="317"/>
      <c r="AU1085" s="317"/>
      <c r="AV1085" s="317"/>
      <c r="AW1085" s="317"/>
      <c r="AX1085" s="317"/>
      <c r="AY1085" s="317"/>
      <c r="AZ1085" s="317"/>
      <c r="BA1085" s="317"/>
      <c r="BB1085" s="317"/>
      <c r="BC1085" s="317"/>
      <c r="BD1085" s="317"/>
      <c r="BE1085" s="317"/>
      <c r="BF1085" s="317"/>
      <c r="BG1085" s="317"/>
      <c r="BH1085" s="317"/>
      <c r="BI1085" s="318"/>
      <c r="BJ1085" s="316"/>
      <c r="BK1085" s="317"/>
      <c r="BL1085" s="317"/>
      <c r="BM1085" s="317"/>
      <c r="BN1085" s="317"/>
      <c r="BO1085" s="317"/>
      <c r="BP1085" s="317"/>
      <c r="BQ1085" s="317"/>
      <c r="BR1085" s="317"/>
      <c r="BS1085" s="317"/>
      <c r="BT1085" s="317"/>
      <c r="BU1085" s="317"/>
      <c r="BV1085" s="317"/>
      <c r="BW1085" s="317"/>
      <c r="BX1085" s="317"/>
      <c r="BY1085" s="317"/>
      <c r="BZ1085" s="317"/>
      <c r="CA1085" s="317"/>
      <c r="CB1085" s="317"/>
      <c r="CC1085" s="317"/>
      <c r="CD1085" s="318"/>
      <c r="CE1085" s="253"/>
      <c r="CF1085" s="253"/>
      <c r="CG1085" s="253"/>
      <c r="CH1085" s="253"/>
      <c r="CI1085" s="253"/>
      <c r="CJ1085" s="253"/>
      <c r="CK1085" s="253"/>
      <c r="CL1085" s="253"/>
      <c r="CM1085" s="253"/>
      <c r="CN1085" s="253"/>
    </row>
    <row r="1086" spans="4:92" ht="14.25" customHeight="1" x14ac:dyDescent="0.35">
      <c r="D1086" s="215" t="s">
        <v>926</v>
      </c>
      <c r="E1086" s="215"/>
      <c r="F1086" s="215"/>
      <c r="G1086" s="215"/>
      <c r="H1086" s="215"/>
      <c r="I1086" s="215"/>
      <c r="J1086" s="215"/>
      <c r="K1086" s="215"/>
      <c r="L1086" s="215"/>
      <c r="M1086" s="215"/>
      <c r="N1086" s="215"/>
      <c r="O1086" s="215"/>
      <c r="P1086" s="215"/>
      <c r="Q1086" s="215"/>
      <c r="R1086" s="215"/>
      <c r="S1086" s="215"/>
      <c r="T1086" s="215"/>
      <c r="U1086" s="215"/>
      <c r="V1086" s="215"/>
      <c r="W1086" s="215"/>
      <c r="X1086" s="215"/>
      <c r="Y1086" s="215"/>
      <c r="Z1086" s="215"/>
      <c r="AA1086" s="215"/>
      <c r="AB1086" s="215"/>
      <c r="AC1086" s="215"/>
      <c r="AD1086" s="215"/>
      <c r="AE1086" s="215"/>
      <c r="AF1086" s="215"/>
      <c r="AG1086" s="215"/>
      <c r="AH1086" s="215"/>
      <c r="AI1086" s="215"/>
      <c r="AJ1086" s="215"/>
      <c r="AK1086" s="215"/>
      <c r="AL1086" s="215"/>
      <c r="AM1086" s="215"/>
      <c r="AN1086" s="215"/>
      <c r="AO1086" s="316">
        <v>1</v>
      </c>
      <c r="AP1086" s="317"/>
      <c r="AQ1086" s="317"/>
      <c r="AR1086" s="317"/>
      <c r="AS1086" s="317"/>
      <c r="AT1086" s="317"/>
      <c r="AU1086" s="317"/>
      <c r="AV1086" s="317"/>
      <c r="AW1086" s="317"/>
      <c r="AX1086" s="317"/>
      <c r="AY1086" s="317"/>
      <c r="AZ1086" s="317"/>
      <c r="BA1086" s="317"/>
      <c r="BB1086" s="317"/>
      <c r="BC1086" s="317"/>
      <c r="BD1086" s="317"/>
      <c r="BE1086" s="317"/>
      <c r="BF1086" s="317"/>
      <c r="BG1086" s="317"/>
      <c r="BH1086" s="317"/>
      <c r="BI1086" s="318"/>
      <c r="BJ1086" s="316"/>
      <c r="BK1086" s="317"/>
      <c r="BL1086" s="317"/>
      <c r="BM1086" s="317"/>
      <c r="BN1086" s="317"/>
      <c r="BO1086" s="317"/>
      <c r="BP1086" s="317"/>
      <c r="BQ1086" s="317"/>
      <c r="BR1086" s="317"/>
      <c r="BS1086" s="317"/>
      <c r="BT1086" s="317"/>
      <c r="BU1086" s="317"/>
      <c r="BV1086" s="317"/>
      <c r="BW1086" s="317"/>
      <c r="BX1086" s="317"/>
      <c r="BY1086" s="317"/>
      <c r="BZ1086" s="317"/>
      <c r="CA1086" s="317"/>
      <c r="CB1086" s="317"/>
      <c r="CC1086" s="317"/>
      <c r="CD1086" s="318"/>
      <c r="CE1086" s="253"/>
      <c r="CF1086" s="253"/>
      <c r="CG1086" s="253"/>
      <c r="CH1086" s="253"/>
      <c r="CI1086" s="253"/>
      <c r="CJ1086" s="253"/>
      <c r="CK1086" s="253"/>
      <c r="CL1086" s="253"/>
      <c r="CM1086" s="253"/>
      <c r="CN1086" s="253"/>
    </row>
    <row r="1087" spans="4:92" ht="14.25" customHeight="1" x14ac:dyDescent="0.35">
      <c r="D1087" s="215" t="s">
        <v>927</v>
      </c>
      <c r="E1087" s="215"/>
      <c r="F1087" s="215"/>
      <c r="G1087" s="215"/>
      <c r="H1087" s="215"/>
      <c r="I1087" s="215"/>
      <c r="J1087" s="215"/>
      <c r="K1087" s="215"/>
      <c r="L1087" s="215"/>
      <c r="M1087" s="215"/>
      <c r="N1087" s="215"/>
      <c r="O1087" s="215"/>
      <c r="P1087" s="215"/>
      <c r="Q1087" s="215"/>
      <c r="R1087" s="215"/>
      <c r="S1087" s="215"/>
      <c r="T1087" s="215"/>
      <c r="U1087" s="215"/>
      <c r="V1087" s="215"/>
      <c r="W1087" s="215"/>
      <c r="X1087" s="215"/>
      <c r="Y1087" s="215"/>
      <c r="Z1087" s="215"/>
      <c r="AA1087" s="215"/>
      <c r="AB1087" s="215"/>
      <c r="AC1087" s="215"/>
      <c r="AD1087" s="215"/>
      <c r="AE1087" s="215"/>
      <c r="AF1087" s="215"/>
      <c r="AG1087" s="215"/>
      <c r="AH1087" s="215"/>
      <c r="AI1087" s="215"/>
      <c r="AJ1087" s="215"/>
      <c r="AK1087" s="215"/>
      <c r="AL1087" s="215"/>
      <c r="AM1087" s="215"/>
      <c r="AN1087" s="215"/>
      <c r="AO1087" s="316">
        <v>8</v>
      </c>
      <c r="AP1087" s="317"/>
      <c r="AQ1087" s="317"/>
      <c r="AR1087" s="317"/>
      <c r="AS1087" s="317"/>
      <c r="AT1087" s="317"/>
      <c r="AU1087" s="317"/>
      <c r="AV1087" s="317"/>
      <c r="AW1087" s="317"/>
      <c r="AX1087" s="317"/>
      <c r="AY1087" s="317"/>
      <c r="AZ1087" s="317"/>
      <c r="BA1087" s="317"/>
      <c r="BB1087" s="317"/>
      <c r="BC1087" s="317"/>
      <c r="BD1087" s="317"/>
      <c r="BE1087" s="317"/>
      <c r="BF1087" s="317"/>
      <c r="BG1087" s="317"/>
      <c r="BH1087" s="317"/>
      <c r="BI1087" s="318"/>
      <c r="BJ1087" s="316"/>
      <c r="BK1087" s="317"/>
      <c r="BL1087" s="317"/>
      <c r="BM1087" s="317"/>
      <c r="BN1087" s="317"/>
      <c r="BO1087" s="317"/>
      <c r="BP1087" s="317"/>
      <c r="BQ1087" s="317"/>
      <c r="BR1087" s="317"/>
      <c r="BS1087" s="317"/>
      <c r="BT1087" s="317"/>
      <c r="BU1087" s="317"/>
      <c r="BV1087" s="317"/>
      <c r="BW1087" s="317"/>
      <c r="BX1087" s="317"/>
      <c r="BY1087" s="317"/>
      <c r="BZ1087" s="317"/>
      <c r="CA1087" s="317"/>
      <c r="CB1087" s="317"/>
      <c r="CC1087" s="317"/>
      <c r="CD1087" s="318"/>
      <c r="CE1087" s="253"/>
      <c r="CF1087" s="253"/>
      <c r="CG1087" s="253"/>
      <c r="CH1087" s="253"/>
      <c r="CI1087" s="253"/>
      <c r="CJ1087" s="253"/>
      <c r="CK1087" s="253"/>
      <c r="CL1087" s="253"/>
      <c r="CM1087" s="253"/>
      <c r="CN1087" s="253"/>
    </row>
    <row r="1088" spans="4:92" ht="14.25" customHeight="1" x14ac:dyDescent="0.35">
      <c r="D1088" s="212" t="s">
        <v>928</v>
      </c>
      <c r="E1088" s="213"/>
      <c r="F1088" s="213"/>
      <c r="G1088" s="213"/>
      <c r="H1088" s="213"/>
      <c r="I1088" s="213"/>
      <c r="J1088" s="213"/>
      <c r="K1088" s="213"/>
      <c r="L1088" s="213"/>
      <c r="M1088" s="213"/>
      <c r="N1088" s="213"/>
      <c r="O1088" s="213"/>
      <c r="P1088" s="213"/>
      <c r="Q1088" s="213"/>
      <c r="R1088" s="213"/>
      <c r="S1088" s="213"/>
      <c r="T1088" s="213"/>
      <c r="U1088" s="213"/>
      <c r="V1088" s="213"/>
      <c r="W1088" s="213"/>
      <c r="X1088" s="213"/>
      <c r="Y1088" s="213"/>
      <c r="Z1088" s="213"/>
      <c r="AA1088" s="213"/>
      <c r="AB1088" s="213"/>
      <c r="AC1088" s="213"/>
      <c r="AD1088" s="213"/>
      <c r="AE1088" s="213"/>
      <c r="AF1088" s="213"/>
      <c r="AG1088" s="213"/>
      <c r="AH1088" s="213"/>
      <c r="AI1088" s="213"/>
      <c r="AJ1088" s="213"/>
      <c r="AK1088" s="213"/>
      <c r="AL1088" s="213"/>
      <c r="AM1088" s="213"/>
      <c r="AN1088" s="214"/>
      <c r="AO1088" s="316">
        <v>3</v>
      </c>
      <c r="AP1088" s="317"/>
      <c r="AQ1088" s="317"/>
      <c r="AR1088" s="317"/>
      <c r="AS1088" s="317"/>
      <c r="AT1088" s="317"/>
      <c r="AU1088" s="317"/>
      <c r="AV1088" s="317"/>
      <c r="AW1088" s="317"/>
      <c r="AX1088" s="317"/>
      <c r="AY1088" s="317"/>
      <c r="AZ1088" s="317"/>
      <c r="BA1088" s="317"/>
      <c r="BB1088" s="317"/>
      <c r="BC1088" s="317"/>
      <c r="BD1088" s="317"/>
      <c r="BE1088" s="317"/>
      <c r="BF1088" s="317"/>
      <c r="BG1088" s="317"/>
      <c r="BH1088" s="317"/>
      <c r="BI1088" s="318"/>
      <c r="BJ1088" s="316"/>
      <c r="BK1088" s="317"/>
      <c r="BL1088" s="317"/>
      <c r="BM1088" s="317"/>
      <c r="BN1088" s="317"/>
      <c r="BO1088" s="317"/>
      <c r="BP1088" s="317"/>
      <c r="BQ1088" s="317"/>
      <c r="BR1088" s="317"/>
      <c r="BS1088" s="317"/>
      <c r="BT1088" s="317"/>
      <c r="BU1088" s="317"/>
      <c r="BV1088" s="317"/>
      <c r="BW1088" s="317"/>
      <c r="BX1088" s="317"/>
      <c r="BY1088" s="317"/>
      <c r="BZ1088" s="317"/>
      <c r="CA1088" s="317"/>
      <c r="CB1088" s="317"/>
      <c r="CC1088" s="317"/>
      <c r="CD1088" s="318"/>
      <c r="CE1088" s="316"/>
      <c r="CF1088" s="317"/>
      <c r="CG1088" s="317"/>
      <c r="CH1088" s="317"/>
      <c r="CI1088" s="317"/>
      <c r="CJ1088" s="317"/>
      <c r="CK1088" s="317"/>
      <c r="CL1088" s="317"/>
      <c r="CM1088" s="317"/>
      <c r="CN1088" s="318"/>
    </row>
    <row r="1089" spans="1:92" ht="14.25" customHeight="1" x14ac:dyDescent="0.35">
      <c r="D1089" s="212" t="s">
        <v>929</v>
      </c>
      <c r="E1089" s="213"/>
      <c r="F1089" s="213"/>
      <c r="G1089" s="213"/>
      <c r="H1089" s="213"/>
      <c r="I1089" s="213"/>
      <c r="J1089" s="213"/>
      <c r="K1089" s="213"/>
      <c r="L1089" s="213"/>
      <c r="M1089" s="213"/>
      <c r="N1089" s="213"/>
      <c r="O1089" s="213"/>
      <c r="P1089" s="213"/>
      <c r="Q1089" s="213"/>
      <c r="R1089" s="213"/>
      <c r="S1089" s="213"/>
      <c r="T1089" s="213"/>
      <c r="U1089" s="213"/>
      <c r="V1089" s="213"/>
      <c r="W1089" s="213"/>
      <c r="X1089" s="213"/>
      <c r="Y1089" s="213"/>
      <c r="Z1089" s="213"/>
      <c r="AA1089" s="213"/>
      <c r="AB1089" s="213"/>
      <c r="AC1089" s="213"/>
      <c r="AD1089" s="213"/>
      <c r="AE1089" s="213"/>
      <c r="AF1089" s="213"/>
      <c r="AG1089" s="213"/>
      <c r="AH1089" s="213"/>
      <c r="AI1089" s="213"/>
      <c r="AJ1089" s="213"/>
      <c r="AK1089" s="213"/>
      <c r="AL1089" s="213"/>
      <c r="AM1089" s="213"/>
      <c r="AN1089" s="214"/>
      <c r="AO1089" s="316">
        <v>0</v>
      </c>
      <c r="AP1089" s="317"/>
      <c r="AQ1089" s="317"/>
      <c r="AR1089" s="317"/>
      <c r="AS1089" s="317"/>
      <c r="AT1089" s="317"/>
      <c r="AU1089" s="317"/>
      <c r="AV1089" s="317"/>
      <c r="AW1089" s="317"/>
      <c r="AX1089" s="317"/>
      <c r="AY1089" s="317"/>
      <c r="AZ1089" s="317"/>
      <c r="BA1089" s="317"/>
      <c r="BB1089" s="317"/>
      <c r="BC1089" s="317"/>
      <c r="BD1089" s="317"/>
      <c r="BE1089" s="317"/>
      <c r="BF1089" s="317"/>
      <c r="BG1089" s="317"/>
      <c r="BH1089" s="317"/>
      <c r="BI1089" s="318"/>
      <c r="BJ1089" s="316"/>
      <c r="BK1089" s="317"/>
      <c r="BL1089" s="317"/>
      <c r="BM1089" s="317"/>
      <c r="BN1089" s="317"/>
      <c r="BO1089" s="317"/>
      <c r="BP1089" s="317"/>
      <c r="BQ1089" s="317"/>
      <c r="BR1089" s="317"/>
      <c r="BS1089" s="317"/>
      <c r="BT1089" s="317"/>
      <c r="BU1089" s="317"/>
      <c r="BV1089" s="317"/>
      <c r="BW1089" s="317"/>
      <c r="BX1089" s="317"/>
      <c r="BY1089" s="317"/>
      <c r="BZ1089" s="317"/>
      <c r="CA1089" s="317"/>
      <c r="CB1089" s="317"/>
      <c r="CC1089" s="317"/>
      <c r="CD1089" s="318"/>
      <c r="CE1089" s="316"/>
      <c r="CF1089" s="317"/>
      <c r="CG1089" s="317"/>
      <c r="CH1089" s="317"/>
      <c r="CI1089" s="317"/>
      <c r="CJ1089" s="317"/>
      <c r="CK1089" s="317"/>
      <c r="CL1089" s="317"/>
      <c r="CM1089" s="317"/>
      <c r="CN1089" s="318"/>
    </row>
    <row r="1090" spans="1:92" ht="14.25" customHeight="1" x14ac:dyDescent="0.35">
      <c r="D1090" s="212" t="s">
        <v>930</v>
      </c>
      <c r="E1090" s="213"/>
      <c r="F1090" s="213"/>
      <c r="G1090" s="213"/>
      <c r="H1090" s="213"/>
      <c r="I1090" s="213"/>
      <c r="J1090" s="213"/>
      <c r="K1090" s="213"/>
      <c r="L1090" s="213"/>
      <c r="M1090" s="213"/>
      <c r="N1090" s="213"/>
      <c r="O1090" s="213"/>
      <c r="P1090" s="213"/>
      <c r="Q1090" s="213"/>
      <c r="R1090" s="213"/>
      <c r="S1090" s="213"/>
      <c r="T1090" s="213"/>
      <c r="U1090" s="213"/>
      <c r="V1090" s="213"/>
      <c r="W1090" s="213"/>
      <c r="X1090" s="213"/>
      <c r="Y1090" s="213"/>
      <c r="Z1090" s="213"/>
      <c r="AA1090" s="213"/>
      <c r="AB1090" s="213"/>
      <c r="AC1090" s="213"/>
      <c r="AD1090" s="213"/>
      <c r="AE1090" s="213"/>
      <c r="AF1090" s="213"/>
      <c r="AG1090" s="213"/>
      <c r="AH1090" s="213"/>
      <c r="AI1090" s="213"/>
      <c r="AJ1090" s="213"/>
      <c r="AK1090" s="213"/>
      <c r="AL1090" s="213"/>
      <c r="AM1090" s="213"/>
      <c r="AN1090" s="214"/>
      <c r="AO1090" s="316">
        <v>0</v>
      </c>
      <c r="AP1090" s="317"/>
      <c r="AQ1090" s="317"/>
      <c r="AR1090" s="317"/>
      <c r="AS1090" s="317"/>
      <c r="AT1090" s="317"/>
      <c r="AU1090" s="317"/>
      <c r="AV1090" s="317"/>
      <c r="AW1090" s="317"/>
      <c r="AX1090" s="317"/>
      <c r="AY1090" s="317"/>
      <c r="AZ1090" s="317"/>
      <c r="BA1090" s="317"/>
      <c r="BB1090" s="317"/>
      <c r="BC1090" s="317"/>
      <c r="BD1090" s="317"/>
      <c r="BE1090" s="317"/>
      <c r="BF1090" s="317"/>
      <c r="BG1090" s="317"/>
      <c r="BH1090" s="317"/>
      <c r="BI1090" s="318"/>
      <c r="BJ1090" s="316"/>
      <c r="BK1090" s="317"/>
      <c r="BL1090" s="317"/>
      <c r="BM1090" s="317"/>
      <c r="BN1090" s="317"/>
      <c r="BO1090" s="317"/>
      <c r="BP1090" s="317"/>
      <c r="BQ1090" s="317"/>
      <c r="BR1090" s="317"/>
      <c r="BS1090" s="317"/>
      <c r="BT1090" s="317"/>
      <c r="BU1090" s="317"/>
      <c r="BV1090" s="317"/>
      <c r="BW1090" s="317"/>
      <c r="BX1090" s="317"/>
      <c r="BY1090" s="317"/>
      <c r="BZ1090" s="317"/>
      <c r="CA1090" s="317"/>
      <c r="CB1090" s="317"/>
      <c r="CC1090" s="317"/>
      <c r="CD1090" s="318"/>
      <c r="CE1090" s="316"/>
      <c r="CF1090" s="317"/>
      <c r="CG1090" s="317"/>
      <c r="CH1090" s="317"/>
      <c r="CI1090" s="317"/>
      <c r="CJ1090" s="317"/>
      <c r="CK1090" s="317"/>
      <c r="CL1090" s="317"/>
      <c r="CM1090" s="317"/>
      <c r="CN1090" s="318"/>
    </row>
    <row r="1091" spans="1:92" ht="14.25" customHeight="1" x14ac:dyDescent="0.35">
      <c r="D1091" s="212" t="s">
        <v>931</v>
      </c>
      <c r="E1091" s="213"/>
      <c r="F1091" s="213"/>
      <c r="G1091" s="213"/>
      <c r="H1091" s="213"/>
      <c r="I1091" s="213"/>
      <c r="J1091" s="213"/>
      <c r="K1091" s="213"/>
      <c r="L1091" s="213"/>
      <c r="M1091" s="213"/>
      <c r="N1091" s="213"/>
      <c r="O1091" s="213"/>
      <c r="P1091" s="213"/>
      <c r="Q1091" s="213"/>
      <c r="R1091" s="213"/>
      <c r="S1091" s="213"/>
      <c r="T1091" s="213"/>
      <c r="U1091" s="213"/>
      <c r="V1091" s="213"/>
      <c r="W1091" s="213"/>
      <c r="X1091" s="213"/>
      <c r="Y1091" s="213"/>
      <c r="Z1091" s="213"/>
      <c r="AA1091" s="213"/>
      <c r="AB1091" s="213"/>
      <c r="AC1091" s="213"/>
      <c r="AD1091" s="213"/>
      <c r="AE1091" s="213"/>
      <c r="AF1091" s="213"/>
      <c r="AG1091" s="213"/>
      <c r="AH1091" s="213"/>
      <c r="AI1091" s="213"/>
      <c r="AJ1091" s="213"/>
      <c r="AK1091" s="213"/>
      <c r="AL1091" s="213"/>
      <c r="AM1091" s="213"/>
      <c r="AN1091" s="214"/>
      <c r="AO1091" s="316"/>
      <c r="AP1091" s="317"/>
      <c r="AQ1091" s="317"/>
      <c r="AR1091" s="317"/>
      <c r="AS1091" s="317"/>
      <c r="AT1091" s="317"/>
      <c r="AU1091" s="317"/>
      <c r="AV1091" s="317"/>
      <c r="AW1091" s="317"/>
      <c r="AX1091" s="317"/>
      <c r="AY1091" s="317"/>
      <c r="AZ1091" s="317"/>
      <c r="BA1091" s="317"/>
      <c r="BB1091" s="317"/>
      <c r="BC1091" s="317"/>
      <c r="BD1091" s="317"/>
      <c r="BE1091" s="317"/>
      <c r="BF1091" s="317"/>
      <c r="BG1091" s="317"/>
      <c r="BH1091" s="317"/>
      <c r="BI1091" s="318"/>
      <c r="BJ1091" s="316"/>
      <c r="BK1091" s="317"/>
      <c r="BL1091" s="317"/>
      <c r="BM1091" s="317"/>
      <c r="BN1091" s="317"/>
      <c r="BO1091" s="317"/>
      <c r="BP1091" s="317"/>
      <c r="BQ1091" s="317"/>
      <c r="BR1091" s="317"/>
      <c r="BS1091" s="317"/>
      <c r="BT1091" s="317"/>
      <c r="BU1091" s="317"/>
      <c r="BV1091" s="317"/>
      <c r="BW1091" s="317"/>
      <c r="BX1091" s="317"/>
      <c r="BY1091" s="317"/>
      <c r="BZ1091" s="317"/>
      <c r="CA1091" s="317"/>
      <c r="CB1091" s="317"/>
      <c r="CC1091" s="317"/>
      <c r="CD1091" s="318"/>
      <c r="CE1091" s="316"/>
      <c r="CF1091" s="317"/>
      <c r="CG1091" s="317"/>
      <c r="CH1091" s="317"/>
      <c r="CI1091" s="317"/>
      <c r="CJ1091" s="317"/>
      <c r="CK1091" s="317"/>
      <c r="CL1091" s="317"/>
      <c r="CM1091" s="317"/>
      <c r="CN1091" s="318"/>
    </row>
    <row r="1092" spans="1:92" ht="14.25" customHeight="1" x14ac:dyDescent="0.35">
      <c r="D1092" s="212"/>
      <c r="E1092" s="213"/>
      <c r="F1092" s="213"/>
      <c r="G1092" s="213"/>
      <c r="H1092" s="213"/>
      <c r="I1092" s="213"/>
      <c r="J1092" s="213"/>
      <c r="K1092" s="213"/>
      <c r="L1092" s="213"/>
      <c r="M1092" s="213"/>
      <c r="N1092" s="213"/>
      <c r="O1092" s="213"/>
      <c r="P1092" s="213"/>
      <c r="Q1092" s="213"/>
      <c r="R1092" s="213"/>
      <c r="S1092" s="213"/>
      <c r="T1092" s="213"/>
      <c r="U1092" s="213"/>
      <c r="V1092" s="213"/>
      <c r="W1092" s="213"/>
      <c r="X1092" s="213"/>
      <c r="Y1092" s="213"/>
      <c r="Z1092" s="213"/>
      <c r="AA1092" s="213"/>
      <c r="AB1092" s="213"/>
      <c r="AC1092" s="213"/>
      <c r="AD1092" s="213"/>
      <c r="AE1092" s="213"/>
      <c r="AF1092" s="213"/>
      <c r="AG1092" s="213"/>
      <c r="AH1092" s="213"/>
      <c r="AI1092" s="213"/>
      <c r="AJ1092" s="213"/>
      <c r="AK1092" s="213"/>
      <c r="AL1092" s="213"/>
      <c r="AM1092" s="213"/>
      <c r="AN1092" s="214"/>
      <c r="AO1092" s="167"/>
      <c r="AP1092" s="168"/>
      <c r="AQ1092" s="168"/>
      <c r="AR1092" s="168"/>
      <c r="AS1092" s="168"/>
      <c r="AT1092" s="168"/>
      <c r="AU1092" s="168"/>
      <c r="AV1092" s="168"/>
      <c r="AW1092" s="168"/>
      <c r="AX1092" s="168"/>
      <c r="AY1092" s="168"/>
      <c r="AZ1092" s="168"/>
      <c r="BA1092" s="168"/>
      <c r="BB1092" s="168"/>
      <c r="BC1092" s="168"/>
      <c r="BD1092" s="168"/>
      <c r="BE1092" s="168"/>
      <c r="BF1092" s="168"/>
      <c r="BG1092" s="168"/>
      <c r="BH1092" s="168"/>
      <c r="BI1092" s="169"/>
      <c r="BJ1092" s="167"/>
      <c r="BK1092" s="168"/>
      <c r="BL1092" s="168"/>
      <c r="BM1092" s="168"/>
      <c r="BN1092" s="168"/>
      <c r="BO1092" s="168"/>
      <c r="BP1092" s="168"/>
      <c r="BQ1092" s="168"/>
      <c r="BR1092" s="168"/>
      <c r="BS1092" s="168"/>
      <c r="BT1092" s="168"/>
      <c r="BU1092" s="168"/>
      <c r="BV1092" s="168"/>
      <c r="BW1092" s="168"/>
      <c r="BX1092" s="168"/>
      <c r="BY1092" s="168"/>
      <c r="BZ1092" s="168"/>
      <c r="CA1092" s="168"/>
      <c r="CB1092" s="168"/>
      <c r="CC1092" s="168"/>
      <c r="CD1092" s="169"/>
      <c r="CE1092" s="316"/>
      <c r="CF1092" s="317"/>
      <c r="CG1092" s="317"/>
      <c r="CH1092" s="317"/>
      <c r="CI1092" s="317"/>
      <c r="CJ1092" s="317"/>
      <c r="CK1092" s="317"/>
      <c r="CL1092" s="317"/>
      <c r="CM1092" s="317"/>
      <c r="CN1092" s="318"/>
    </row>
    <row r="1093" spans="1:92" ht="14.25" customHeight="1" x14ac:dyDescent="0.35">
      <c r="D1093" s="230" t="s">
        <v>564</v>
      </c>
      <c r="E1093" s="230"/>
      <c r="F1093" s="230"/>
      <c r="G1093" s="230"/>
      <c r="H1093" s="230"/>
      <c r="I1093" s="230"/>
      <c r="J1093" s="230"/>
      <c r="K1093" s="230"/>
      <c r="L1093" s="230"/>
      <c r="M1093" s="230"/>
      <c r="N1093" s="230"/>
      <c r="O1093" s="230"/>
      <c r="P1093" s="230"/>
      <c r="Q1093" s="230"/>
      <c r="R1093" s="230"/>
      <c r="S1093" s="230"/>
      <c r="T1093" s="230"/>
      <c r="U1093" s="230"/>
      <c r="V1093" s="230"/>
      <c r="W1093" s="230"/>
      <c r="X1093" s="230"/>
      <c r="Y1093" s="230"/>
      <c r="Z1093" s="230"/>
      <c r="AA1093" s="230"/>
      <c r="AB1093" s="230"/>
      <c r="AC1093" s="230"/>
      <c r="AD1093" s="230"/>
      <c r="AE1093" s="230"/>
      <c r="AF1093" s="230"/>
      <c r="AG1093" s="230"/>
      <c r="AH1093" s="230"/>
      <c r="AI1093" s="230"/>
      <c r="AJ1093" s="230"/>
      <c r="AK1093" s="230"/>
      <c r="AL1093" s="230"/>
      <c r="AM1093" s="230"/>
      <c r="AN1093" s="230"/>
      <c r="AO1093" s="230"/>
      <c r="AP1093" s="230"/>
      <c r="AQ1093" s="230"/>
      <c r="AR1093" s="230"/>
      <c r="AS1093" s="230"/>
      <c r="AT1093" s="230"/>
      <c r="AU1093" s="230"/>
      <c r="AV1093" s="230"/>
      <c r="AW1093" s="230"/>
      <c r="AX1093" s="230"/>
      <c r="AY1093" s="230"/>
      <c r="AZ1093" s="230"/>
      <c r="BA1093" s="230"/>
      <c r="BB1093" s="230"/>
      <c r="BC1093" s="230"/>
      <c r="BD1093" s="230"/>
      <c r="BE1093" s="230"/>
      <c r="BF1093" s="230"/>
      <c r="BG1093" s="230"/>
      <c r="BH1093" s="230"/>
      <c r="BI1093" s="230"/>
      <c r="BJ1093" s="230"/>
      <c r="BK1093" s="230"/>
      <c r="BL1093" s="230"/>
      <c r="BM1093" s="230"/>
      <c r="BN1093" s="230"/>
      <c r="BO1093" s="230"/>
      <c r="BP1093" s="230"/>
      <c r="BQ1093" s="230"/>
      <c r="BR1093" s="230"/>
      <c r="BS1093" s="230"/>
      <c r="BT1093" s="230"/>
      <c r="BU1093" s="230"/>
      <c r="BV1093" s="230"/>
      <c r="BW1093" s="230"/>
      <c r="BX1093" s="230"/>
      <c r="BY1093" s="230"/>
      <c r="BZ1093" s="230"/>
      <c r="CA1093" s="230"/>
      <c r="CB1093" s="230"/>
      <c r="CC1093" s="230"/>
      <c r="CD1093" s="230"/>
      <c r="CE1093" s="230"/>
      <c r="CF1093" s="230"/>
      <c r="CG1093" s="230"/>
      <c r="CH1093" s="230"/>
      <c r="CI1093" s="230"/>
      <c r="CJ1093" s="230"/>
      <c r="CK1093" s="230"/>
      <c r="CL1093" s="230"/>
      <c r="CM1093" s="230"/>
      <c r="CN1093" s="230"/>
    </row>
    <row r="1094" spans="1:92" ht="14.25" customHeight="1" x14ac:dyDescent="0.35">
      <c r="AZ1094" s="1">
        <v>113</v>
      </c>
    </row>
    <row r="1095" spans="1:92" ht="14.25" customHeight="1" x14ac:dyDescent="0.35">
      <c r="A1095" s="313"/>
      <c r="B1095" s="313"/>
      <c r="C1095" s="313"/>
      <c r="D1095" s="313"/>
      <c r="E1095" s="313"/>
      <c r="F1095" s="313"/>
      <c r="G1095" s="313"/>
      <c r="H1095" s="313"/>
      <c r="I1095" s="313"/>
      <c r="J1095" s="313"/>
      <c r="K1095" s="313"/>
      <c r="L1095" s="313"/>
      <c r="M1095" s="313"/>
      <c r="N1095" s="313"/>
      <c r="O1095" s="313"/>
      <c r="P1095" s="313"/>
      <c r="Q1095" s="313"/>
      <c r="R1095" s="313"/>
      <c r="S1095" s="313"/>
      <c r="T1095" s="313"/>
      <c r="U1095" s="313"/>
      <c r="V1095" s="313"/>
      <c r="W1095" s="313"/>
      <c r="X1095" s="313"/>
      <c r="Y1095" s="313"/>
      <c r="Z1095" s="313"/>
      <c r="AA1095" s="313"/>
      <c r="AB1095" s="313"/>
      <c r="AC1095" s="313"/>
      <c r="AD1095" s="313"/>
      <c r="AE1095" s="313"/>
      <c r="AF1095" s="313"/>
      <c r="AG1095" s="313"/>
      <c r="AH1095" s="313"/>
      <c r="AI1095" s="313"/>
      <c r="AJ1095" s="313"/>
      <c r="AK1095" s="313"/>
      <c r="AL1095" s="313"/>
      <c r="AM1095" s="313"/>
      <c r="AN1095" s="313"/>
      <c r="AO1095" s="313"/>
      <c r="AP1095" s="313"/>
      <c r="AQ1095" s="313"/>
      <c r="AR1095" s="313"/>
      <c r="AS1095" s="313"/>
      <c r="AT1095" s="313"/>
      <c r="AU1095" s="313"/>
      <c r="AV1095" s="313"/>
      <c r="AW1095" s="313"/>
      <c r="AX1095" s="313"/>
      <c r="AY1095" s="313"/>
      <c r="AZ1095" s="313"/>
      <c r="BA1095" s="313"/>
      <c r="BB1095" s="313"/>
      <c r="BC1095" s="313"/>
      <c r="BD1095" s="313"/>
      <c r="BE1095" s="313"/>
      <c r="BF1095" s="313"/>
      <c r="BG1095" s="313"/>
      <c r="BH1095" s="313"/>
      <c r="BI1095" s="313"/>
      <c r="BJ1095" s="313"/>
      <c r="BK1095" s="313"/>
      <c r="BL1095" s="313"/>
      <c r="BM1095" s="313"/>
      <c r="BN1095" s="313"/>
      <c r="BO1095" s="313"/>
      <c r="BP1095" s="313"/>
      <c r="BQ1095" s="313"/>
      <c r="BR1095" s="313"/>
      <c r="BS1095" s="313"/>
      <c r="BT1095" s="313"/>
      <c r="BU1095" s="313"/>
      <c r="BV1095" s="313"/>
      <c r="BW1095" s="313"/>
      <c r="BX1095" s="313"/>
      <c r="BY1095" s="313"/>
      <c r="BZ1095" s="313"/>
      <c r="CA1095" s="313"/>
      <c r="CB1095" s="313"/>
      <c r="CC1095" s="313"/>
      <c r="CD1095" s="313"/>
      <c r="CE1095" s="313"/>
      <c r="CF1095" s="313"/>
      <c r="CG1095" s="313"/>
      <c r="CH1095" s="313"/>
      <c r="CI1095" s="313"/>
      <c r="CJ1095" s="313"/>
      <c r="CK1095" s="313"/>
      <c r="CL1095" s="313"/>
      <c r="CM1095" s="313"/>
      <c r="CN1095" s="313"/>
    </row>
    <row r="1096" spans="1:92" ht="14.25" customHeight="1" x14ac:dyDescent="0.35">
      <c r="A1096" s="313"/>
      <c r="B1096" s="313"/>
      <c r="C1096" s="313"/>
      <c r="D1096" s="313"/>
      <c r="E1096" s="313"/>
      <c r="F1096" s="313"/>
      <c r="G1096" s="313"/>
      <c r="H1096" s="313"/>
      <c r="I1096" s="313"/>
      <c r="J1096" s="313"/>
      <c r="K1096" s="313"/>
      <c r="L1096" s="313"/>
      <c r="M1096" s="313"/>
      <c r="N1096" s="313"/>
      <c r="O1096" s="313"/>
      <c r="P1096" s="313"/>
      <c r="Q1096" s="313"/>
      <c r="R1096" s="313"/>
      <c r="S1096" s="313"/>
      <c r="T1096" s="313"/>
      <c r="U1096" s="313"/>
      <c r="V1096" s="313"/>
      <c r="W1096" s="313"/>
      <c r="X1096" s="313"/>
      <c r="Y1096" s="313"/>
      <c r="Z1096" s="313"/>
      <c r="AA1096" s="313"/>
      <c r="AB1096" s="313"/>
      <c r="AC1096" s="313"/>
      <c r="AD1096" s="313"/>
      <c r="AE1096" s="313"/>
      <c r="AF1096" s="313"/>
      <c r="AG1096" s="313"/>
      <c r="AH1096" s="313"/>
      <c r="AI1096" s="313"/>
      <c r="AJ1096" s="313"/>
      <c r="AK1096" s="313"/>
      <c r="AL1096" s="313"/>
      <c r="AM1096" s="313"/>
      <c r="AN1096" s="313"/>
      <c r="AO1096" s="313"/>
      <c r="AP1096" s="313"/>
      <c r="AQ1096" s="313"/>
      <c r="AR1096" s="313"/>
      <c r="AS1096" s="313"/>
      <c r="AT1096" s="313"/>
      <c r="AU1096" s="313"/>
      <c r="AV1096" s="313"/>
      <c r="AW1096" s="313"/>
      <c r="AX1096" s="313"/>
      <c r="AY1096" s="313"/>
      <c r="AZ1096" s="313"/>
      <c r="BA1096" s="313"/>
      <c r="BB1096" s="313"/>
      <c r="BC1096" s="313"/>
      <c r="BD1096" s="313"/>
      <c r="BE1096" s="313"/>
      <c r="BF1096" s="313"/>
      <c r="BG1096" s="313"/>
      <c r="BH1096" s="313"/>
      <c r="BI1096" s="313"/>
      <c r="BJ1096" s="313"/>
      <c r="BK1096" s="313"/>
      <c r="BL1096" s="313"/>
      <c r="BM1096" s="313"/>
      <c r="BN1096" s="313"/>
      <c r="BO1096" s="313"/>
      <c r="BP1096" s="313"/>
      <c r="BQ1096" s="313"/>
      <c r="BR1096" s="313"/>
      <c r="BS1096" s="313"/>
      <c r="BT1096" s="313"/>
      <c r="BU1096" s="313"/>
      <c r="BV1096" s="313"/>
      <c r="BW1096" s="313"/>
      <c r="BX1096" s="313"/>
      <c r="BY1096" s="313"/>
      <c r="BZ1096" s="313"/>
      <c r="CA1096" s="313"/>
      <c r="CB1096" s="313"/>
      <c r="CC1096" s="313"/>
      <c r="CD1096" s="313"/>
      <c r="CE1096" s="313"/>
      <c r="CF1096" s="313"/>
      <c r="CG1096" s="313"/>
      <c r="CH1096" s="313"/>
      <c r="CI1096" s="313"/>
      <c r="CJ1096" s="313"/>
      <c r="CK1096" s="313"/>
      <c r="CL1096" s="313"/>
      <c r="CM1096" s="313"/>
      <c r="CN1096" s="313"/>
    </row>
    <row r="1097" spans="1:92" ht="14.25" customHeight="1" x14ac:dyDescent="0.35"/>
    <row r="1098" spans="1:92" ht="14.25" customHeight="1" x14ac:dyDescent="0.35">
      <c r="D1098" s="241" t="s">
        <v>565</v>
      </c>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J1098" s="241"/>
      <c r="AK1098" s="241"/>
      <c r="AL1098" s="241"/>
      <c r="AM1098" s="241"/>
      <c r="AN1098" s="241"/>
      <c r="AO1098" s="241"/>
      <c r="AP1098" s="241"/>
      <c r="AQ1098" s="241"/>
      <c r="AR1098" s="241"/>
      <c r="AS1098" s="241"/>
      <c r="AT1098" s="241"/>
      <c r="AV1098" s="223" t="s">
        <v>566</v>
      </c>
      <c r="AW1098" s="223"/>
      <c r="AX1098" s="223"/>
      <c r="AY1098" s="223"/>
      <c r="AZ1098" s="223"/>
      <c r="BA1098" s="223"/>
      <c r="BB1098" s="223"/>
      <c r="BC1098" s="223"/>
      <c r="BD1098" s="223"/>
      <c r="BE1098" s="223"/>
      <c r="BF1098" s="223"/>
      <c r="BG1098" s="223"/>
      <c r="BH1098" s="223"/>
      <c r="BI1098" s="223"/>
      <c r="BJ1098" s="223"/>
      <c r="BK1098" s="223"/>
      <c r="BL1098" s="223"/>
      <c r="BM1098" s="223"/>
      <c r="BN1098" s="223"/>
      <c r="BO1098" s="223"/>
      <c r="BP1098" s="223"/>
      <c r="BQ1098" s="223"/>
      <c r="BR1098" s="223"/>
      <c r="BS1098" s="223"/>
      <c r="BT1098" s="223"/>
      <c r="BU1098" s="223"/>
      <c r="BV1098" s="223"/>
      <c r="BW1098" s="223"/>
      <c r="BX1098" s="223"/>
      <c r="BY1098" s="223"/>
      <c r="BZ1098" s="223"/>
      <c r="CA1098" s="223"/>
      <c r="CB1098" s="223"/>
      <c r="CC1098" s="223"/>
      <c r="CD1098" s="223"/>
      <c r="CE1098" s="223"/>
      <c r="CF1098" s="223"/>
      <c r="CG1098" s="223"/>
      <c r="CH1098" s="223"/>
      <c r="CI1098" s="223"/>
      <c r="CJ1098" s="223"/>
      <c r="CK1098" s="223"/>
      <c r="CL1098" s="223"/>
      <c r="CM1098" s="223"/>
      <c r="CN1098" s="223"/>
    </row>
    <row r="1099" spans="1:92" ht="14.25" customHeight="1" x14ac:dyDescent="0.35">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J1099" s="241"/>
      <c r="AK1099" s="241"/>
      <c r="AL1099" s="241"/>
      <c r="AM1099" s="241"/>
      <c r="AN1099" s="241"/>
      <c r="AO1099" s="241"/>
      <c r="AP1099" s="241"/>
      <c r="AQ1099" s="241"/>
      <c r="AR1099" s="241"/>
      <c r="AS1099" s="241"/>
      <c r="AT1099" s="241"/>
      <c r="AV1099" s="223"/>
      <c r="AW1099" s="223"/>
      <c r="AX1099" s="223"/>
      <c r="AY1099" s="223"/>
      <c r="AZ1099" s="223"/>
      <c r="BA1099" s="223"/>
      <c r="BB1099" s="223"/>
      <c r="BC1099" s="223"/>
      <c r="BD1099" s="223"/>
      <c r="BE1099" s="223"/>
      <c r="BF1099" s="223"/>
      <c r="BG1099" s="223"/>
      <c r="BH1099" s="223"/>
      <c r="BI1099" s="223"/>
      <c r="BJ1099" s="223"/>
      <c r="BK1099" s="223"/>
      <c r="BL1099" s="223"/>
      <c r="BM1099" s="223"/>
      <c r="BN1099" s="223"/>
      <c r="BO1099" s="223"/>
      <c r="BP1099" s="223"/>
      <c r="BQ1099" s="223"/>
      <c r="BR1099" s="223"/>
      <c r="BS1099" s="223"/>
      <c r="BT1099" s="223"/>
      <c r="BU1099" s="223"/>
      <c r="BV1099" s="223"/>
      <c r="BW1099" s="223"/>
      <c r="BX1099" s="223"/>
      <c r="BY1099" s="223"/>
      <c r="BZ1099" s="223"/>
      <c r="CA1099" s="223"/>
      <c r="CB1099" s="223"/>
      <c r="CC1099" s="223"/>
      <c r="CD1099" s="223"/>
      <c r="CE1099" s="223"/>
      <c r="CF1099" s="223"/>
      <c r="CG1099" s="223"/>
      <c r="CH1099" s="223"/>
      <c r="CI1099" s="223"/>
      <c r="CJ1099" s="223"/>
      <c r="CK1099" s="223"/>
      <c r="CL1099" s="223"/>
      <c r="CM1099" s="223"/>
      <c r="CN1099" s="223"/>
    </row>
    <row r="1100" spans="1:92" ht="14.25" customHeight="1" x14ac:dyDescent="0.35">
      <c r="D1100" s="229" t="s">
        <v>567</v>
      </c>
      <c r="E1100" s="229"/>
      <c r="F1100" s="229"/>
      <c r="G1100" s="229"/>
      <c r="H1100" s="229"/>
      <c r="I1100" s="229"/>
      <c r="J1100" s="229"/>
      <c r="K1100" s="229"/>
      <c r="L1100" s="229"/>
      <c r="M1100" s="229"/>
      <c r="N1100" s="229"/>
      <c r="O1100" s="229"/>
      <c r="P1100" s="229"/>
      <c r="Q1100" s="229"/>
      <c r="R1100" s="229"/>
      <c r="S1100" s="229"/>
      <c r="T1100" s="229"/>
      <c r="U1100" s="229"/>
      <c r="V1100" s="229"/>
      <c r="W1100" s="229"/>
      <c r="X1100" s="229"/>
      <c r="Y1100" s="229"/>
      <c r="Z1100" s="229"/>
      <c r="AA1100" s="229"/>
      <c r="AB1100" s="229"/>
      <c r="AC1100" s="229"/>
      <c r="AD1100" s="229"/>
      <c r="AE1100" s="229"/>
      <c r="AF1100" s="229"/>
      <c r="AG1100" s="309" t="s">
        <v>531</v>
      </c>
      <c r="AH1100" s="309"/>
      <c r="AI1100" s="309"/>
      <c r="AJ1100" s="309"/>
      <c r="AK1100" s="309"/>
      <c r="AL1100" s="309"/>
      <c r="AM1100" s="309"/>
      <c r="AN1100" s="309"/>
      <c r="AO1100" s="309"/>
      <c r="AP1100" s="309"/>
      <c r="AQ1100" s="309"/>
      <c r="AR1100" s="309"/>
      <c r="AS1100" s="309"/>
      <c r="AT1100" s="228"/>
      <c r="AU1100" s="7"/>
      <c r="AV1100" s="229" t="s">
        <v>567</v>
      </c>
      <c r="AW1100" s="229"/>
      <c r="AX1100" s="229"/>
      <c r="AY1100" s="229"/>
      <c r="AZ1100" s="229"/>
      <c r="BA1100" s="229"/>
      <c r="BB1100" s="229"/>
      <c r="BC1100" s="229"/>
      <c r="BD1100" s="229"/>
      <c r="BE1100" s="229"/>
      <c r="BF1100" s="229"/>
      <c r="BG1100" s="229"/>
      <c r="BH1100" s="229"/>
      <c r="BI1100" s="229"/>
      <c r="BJ1100" s="229"/>
      <c r="BK1100" s="229"/>
      <c r="BL1100" s="229" t="s">
        <v>568</v>
      </c>
      <c r="BM1100" s="229"/>
      <c r="BN1100" s="229"/>
      <c r="BO1100" s="229"/>
      <c r="BP1100" s="229"/>
      <c r="BQ1100" s="229"/>
      <c r="BR1100" s="229"/>
      <c r="BS1100" s="229"/>
      <c r="BT1100" s="229"/>
      <c r="BU1100" s="229"/>
      <c r="BV1100" s="229"/>
      <c r="BW1100" s="229"/>
      <c r="BX1100" s="229"/>
      <c r="BY1100" s="229"/>
      <c r="BZ1100" s="229"/>
      <c r="CA1100" s="229"/>
      <c r="CB1100" s="229"/>
      <c r="CC1100" s="308" t="s">
        <v>531</v>
      </c>
      <c r="CD1100" s="309"/>
      <c r="CE1100" s="309"/>
      <c r="CF1100" s="309"/>
      <c r="CG1100" s="309"/>
      <c r="CH1100" s="309"/>
      <c r="CI1100" s="309"/>
      <c r="CJ1100" s="309"/>
      <c r="CK1100" s="309"/>
      <c r="CL1100" s="309"/>
      <c r="CM1100" s="309"/>
      <c r="CN1100" s="228"/>
    </row>
    <row r="1101" spans="1:92" ht="14.25" customHeight="1" x14ac:dyDescent="0.35">
      <c r="D1101" s="229"/>
      <c r="E1101" s="229"/>
      <c r="F1101" s="229"/>
      <c r="G1101" s="229"/>
      <c r="H1101" s="229"/>
      <c r="I1101" s="229"/>
      <c r="J1101" s="229"/>
      <c r="K1101" s="229"/>
      <c r="L1101" s="229"/>
      <c r="M1101" s="229"/>
      <c r="N1101" s="229"/>
      <c r="O1101" s="229"/>
      <c r="P1101" s="229"/>
      <c r="Q1101" s="229"/>
      <c r="R1101" s="229"/>
      <c r="S1101" s="229"/>
      <c r="T1101" s="229"/>
      <c r="U1101" s="229"/>
      <c r="V1101" s="229"/>
      <c r="W1101" s="229"/>
      <c r="X1101" s="229"/>
      <c r="Y1101" s="229"/>
      <c r="Z1101" s="229"/>
      <c r="AA1101" s="229"/>
      <c r="AB1101" s="229"/>
      <c r="AC1101" s="229"/>
      <c r="AD1101" s="229"/>
      <c r="AE1101" s="229"/>
      <c r="AF1101" s="229"/>
      <c r="AG1101" s="229" t="s">
        <v>495</v>
      </c>
      <c r="AH1101" s="229"/>
      <c r="AI1101" s="229"/>
      <c r="AJ1101" s="229"/>
      <c r="AK1101" s="229"/>
      <c r="AL1101" s="229"/>
      <c r="AM1101" s="229"/>
      <c r="AN1101" s="229" t="s">
        <v>548</v>
      </c>
      <c r="AO1101" s="229"/>
      <c r="AP1101" s="229"/>
      <c r="AQ1101" s="229"/>
      <c r="AR1101" s="229"/>
      <c r="AS1101" s="229"/>
      <c r="AT1101" s="229"/>
      <c r="AU1101" s="7"/>
      <c r="AV1101" s="229"/>
      <c r="AW1101" s="229"/>
      <c r="AX1101" s="229"/>
      <c r="AY1101" s="229"/>
      <c r="AZ1101" s="229"/>
      <c r="BA1101" s="229"/>
      <c r="BB1101" s="229"/>
      <c r="BC1101" s="229"/>
      <c r="BD1101" s="229"/>
      <c r="BE1101" s="229"/>
      <c r="BF1101" s="229"/>
      <c r="BG1101" s="229"/>
      <c r="BH1101" s="229"/>
      <c r="BI1101" s="229"/>
      <c r="BJ1101" s="229"/>
      <c r="BK1101" s="229"/>
      <c r="BL1101" s="229" t="s">
        <v>569</v>
      </c>
      <c r="BM1101" s="229"/>
      <c r="BN1101" s="229"/>
      <c r="BO1101" s="229"/>
      <c r="BP1101" s="229"/>
      <c r="BQ1101" s="229"/>
      <c r="BR1101" s="229"/>
      <c r="BS1101" s="229"/>
      <c r="BT1101" s="229"/>
      <c r="BU1101" s="229" t="s">
        <v>570</v>
      </c>
      <c r="BV1101" s="229"/>
      <c r="BW1101" s="229"/>
      <c r="BX1101" s="229"/>
      <c r="BY1101" s="229"/>
      <c r="BZ1101" s="229"/>
      <c r="CA1101" s="229"/>
      <c r="CB1101" s="229"/>
      <c r="CC1101" s="229" t="s">
        <v>495</v>
      </c>
      <c r="CD1101" s="229"/>
      <c r="CE1101" s="229"/>
      <c r="CF1101" s="229"/>
      <c r="CG1101" s="229"/>
      <c r="CH1101" s="229"/>
      <c r="CI1101" s="229" t="s">
        <v>548</v>
      </c>
      <c r="CJ1101" s="229"/>
      <c r="CK1101" s="229"/>
      <c r="CL1101" s="229"/>
      <c r="CM1101" s="229"/>
      <c r="CN1101" s="229"/>
    </row>
    <row r="1102" spans="1:92" ht="14.25" customHeight="1" x14ac:dyDescent="0.35">
      <c r="D1102" s="577" t="s">
        <v>967</v>
      </c>
      <c r="E1102" s="252"/>
      <c r="F1102" s="252"/>
      <c r="G1102" s="252"/>
      <c r="H1102" s="252"/>
      <c r="I1102" s="252"/>
      <c r="J1102" s="252"/>
      <c r="K1102" s="252"/>
      <c r="L1102" s="252"/>
      <c r="M1102" s="252"/>
      <c r="N1102" s="252"/>
      <c r="O1102" s="252"/>
      <c r="P1102" s="252"/>
      <c r="Q1102" s="252"/>
      <c r="R1102" s="252"/>
      <c r="S1102" s="252"/>
      <c r="T1102" s="252"/>
      <c r="U1102" s="252"/>
      <c r="V1102" s="252"/>
      <c r="W1102" s="252"/>
      <c r="X1102" s="252"/>
      <c r="Y1102" s="252"/>
      <c r="Z1102" s="252"/>
      <c r="AA1102" s="252"/>
      <c r="AB1102" s="252"/>
      <c r="AC1102" s="252"/>
      <c r="AD1102" s="252"/>
      <c r="AE1102" s="252"/>
      <c r="AF1102" s="252"/>
      <c r="AG1102" s="215"/>
      <c r="AH1102" s="215"/>
      <c r="AI1102" s="215"/>
      <c r="AJ1102" s="215"/>
      <c r="AK1102" s="215"/>
      <c r="AL1102" s="215"/>
      <c r="AM1102" s="215"/>
      <c r="AN1102" s="215" t="s">
        <v>875</v>
      </c>
      <c r="AO1102" s="215"/>
      <c r="AP1102" s="215"/>
      <c r="AQ1102" s="215"/>
      <c r="AR1102" s="215"/>
      <c r="AS1102" s="215"/>
      <c r="AT1102" s="215"/>
      <c r="AV1102" s="252" t="s">
        <v>976</v>
      </c>
      <c r="AW1102" s="252"/>
      <c r="AX1102" s="252"/>
      <c r="AY1102" s="252"/>
      <c r="AZ1102" s="252"/>
      <c r="BA1102" s="252"/>
      <c r="BB1102" s="252"/>
      <c r="BC1102" s="252"/>
      <c r="BD1102" s="252"/>
      <c r="BE1102" s="252"/>
      <c r="BF1102" s="252"/>
      <c r="BG1102" s="252"/>
      <c r="BH1102" s="252"/>
      <c r="BI1102" s="252"/>
      <c r="BJ1102" s="252"/>
      <c r="BK1102" s="252"/>
      <c r="BL1102" s="215"/>
      <c r="BM1102" s="215"/>
      <c r="BN1102" s="215"/>
      <c r="BO1102" s="215"/>
      <c r="BP1102" s="215"/>
      <c r="BQ1102" s="215"/>
      <c r="BR1102" s="215"/>
      <c r="BS1102" s="215"/>
      <c r="BT1102" s="215"/>
      <c r="BU1102" s="212"/>
      <c r="BV1102" s="213"/>
      <c r="BW1102" s="213"/>
      <c r="BX1102" s="213"/>
      <c r="BY1102" s="213"/>
      <c r="BZ1102" s="213"/>
      <c r="CA1102" s="213"/>
      <c r="CB1102" s="214"/>
      <c r="CC1102" s="215" t="s">
        <v>875</v>
      </c>
      <c r="CD1102" s="215"/>
      <c r="CE1102" s="215"/>
      <c r="CF1102" s="215"/>
      <c r="CG1102" s="215"/>
      <c r="CH1102" s="215"/>
      <c r="CI1102" s="215"/>
      <c r="CJ1102" s="215"/>
      <c r="CK1102" s="215"/>
      <c r="CL1102" s="215"/>
      <c r="CM1102" s="215"/>
      <c r="CN1102" s="215"/>
    </row>
    <row r="1103" spans="1:92" ht="14.25" customHeight="1" x14ac:dyDescent="0.35">
      <c r="D1103" s="252" t="s">
        <v>968</v>
      </c>
      <c r="E1103" s="252"/>
      <c r="F1103" s="252"/>
      <c r="G1103" s="252"/>
      <c r="H1103" s="252"/>
      <c r="I1103" s="252"/>
      <c r="J1103" s="252"/>
      <c r="K1103" s="252"/>
      <c r="L1103" s="252"/>
      <c r="M1103" s="252"/>
      <c r="N1103" s="252"/>
      <c r="O1103" s="252"/>
      <c r="P1103" s="252"/>
      <c r="Q1103" s="252"/>
      <c r="R1103" s="252"/>
      <c r="S1103" s="252"/>
      <c r="T1103" s="252"/>
      <c r="U1103" s="252"/>
      <c r="V1103" s="252"/>
      <c r="W1103" s="252"/>
      <c r="X1103" s="252"/>
      <c r="Y1103" s="252"/>
      <c r="Z1103" s="252"/>
      <c r="AA1103" s="252"/>
      <c r="AB1103" s="252"/>
      <c r="AC1103" s="252"/>
      <c r="AD1103" s="252"/>
      <c r="AE1103" s="252"/>
      <c r="AF1103" s="252"/>
      <c r="AG1103" s="215"/>
      <c r="AH1103" s="215"/>
      <c r="AI1103" s="215"/>
      <c r="AJ1103" s="215"/>
      <c r="AK1103" s="215"/>
      <c r="AL1103" s="215"/>
      <c r="AM1103" s="215"/>
      <c r="AN1103" s="215" t="s">
        <v>875</v>
      </c>
      <c r="AO1103" s="215"/>
      <c r="AP1103" s="215"/>
      <c r="AQ1103" s="215"/>
      <c r="AR1103" s="215"/>
      <c r="AS1103" s="215"/>
      <c r="AT1103" s="215"/>
      <c r="AV1103" s="252" t="s">
        <v>977</v>
      </c>
      <c r="AW1103" s="252"/>
      <c r="AX1103" s="252"/>
      <c r="AY1103" s="252"/>
      <c r="AZ1103" s="252"/>
      <c r="BA1103" s="252"/>
      <c r="BB1103" s="252"/>
      <c r="BC1103" s="252"/>
      <c r="BD1103" s="252"/>
      <c r="BE1103" s="252"/>
      <c r="BF1103" s="252"/>
      <c r="BG1103" s="252"/>
      <c r="BH1103" s="252"/>
      <c r="BI1103" s="252"/>
      <c r="BJ1103" s="252"/>
      <c r="BK1103" s="252"/>
      <c r="BL1103" s="215"/>
      <c r="BM1103" s="215"/>
      <c r="BN1103" s="215"/>
      <c r="BO1103" s="215"/>
      <c r="BP1103" s="215"/>
      <c r="BQ1103" s="215"/>
      <c r="BR1103" s="215"/>
      <c r="BS1103" s="215"/>
      <c r="BT1103" s="215"/>
      <c r="BU1103" s="212"/>
      <c r="BV1103" s="213"/>
      <c r="BW1103" s="213"/>
      <c r="BX1103" s="213"/>
      <c r="BY1103" s="213"/>
      <c r="BZ1103" s="213"/>
      <c r="CA1103" s="213"/>
      <c r="CB1103" s="214"/>
      <c r="CC1103" s="215"/>
      <c r="CD1103" s="215"/>
      <c r="CE1103" s="215"/>
      <c r="CF1103" s="215"/>
      <c r="CG1103" s="215"/>
      <c r="CH1103" s="215"/>
      <c r="CI1103" s="215" t="s">
        <v>875</v>
      </c>
      <c r="CJ1103" s="215"/>
      <c r="CK1103" s="215"/>
      <c r="CL1103" s="215"/>
      <c r="CM1103" s="215"/>
      <c r="CN1103" s="215"/>
    </row>
    <row r="1104" spans="1:92" ht="14.25" customHeight="1" x14ac:dyDescent="0.35">
      <c r="D1104" s="252" t="s">
        <v>969</v>
      </c>
      <c r="E1104" s="252"/>
      <c r="F1104" s="252"/>
      <c r="G1104" s="252"/>
      <c r="H1104" s="252"/>
      <c r="I1104" s="252"/>
      <c r="J1104" s="252"/>
      <c r="K1104" s="252"/>
      <c r="L1104" s="252"/>
      <c r="M1104" s="252"/>
      <c r="N1104" s="252"/>
      <c r="O1104" s="252"/>
      <c r="P1104" s="252"/>
      <c r="Q1104" s="252"/>
      <c r="R1104" s="252"/>
      <c r="S1104" s="252"/>
      <c r="T1104" s="252"/>
      <c r="U1104" s="252"/>
      <c r="V1104" s="252"/>
      <c r="W1104" s="252"/>
      <c r="X1104" s="252"/>
      <c r="Y1104" s="252"/>
      <c r="Z1104" s="252"/>
      <c r="AA1104" s="252"/>
      <c r="AB1104" s="252"/>
      <c r="AC1104" s="252"/>
      <c r="AD1104" s="252"/>
      <c r="AE1104" s="252"/>
      <c r="AF1104" s="252"/>
      <c r="AG1104" s="215"/>
      <c r="AH1104" s="215"/>
      <c r="AI1104" s="215"/>
      <c r="AJ1104" s="215"/>
      <c r="AK1104" s="215"/>
      <c r="AL1104" s="215"/>
      <c r="AM1104" s="215"/>
      <c r="AN1104" s="215" t="s">
        <v>875</v>
      </c>
      <c r="AO1104" s="215"/>
      <c r="AP1104" s="215"/>
      <c r="AQ1104" s="215"/>
      <c r="AR1104" s="215"/>
      <c r="AS1104" s="215"/>
      <c r="AT1104" s="215"/>
      <c r="AV1104" s="252" t="s">
        <v>978</v>
      </c>
      <c r="AW1104" s="252"/>
      <c r="AX1104" s="252"/>
      <c r="AY1104" s="252"/>
      <c r="AZ1104" s="252"/>
      <c r="BA1104" s="252"/>
      <c r="BB1104" s="252"/>
      <c r="BC1104" s="252"/>
      <c r="BD1104" s="252"/>
      <c r="BE1104" s="252"/>
      <c r="BF1104" s="252"/>
      <c r="BG1104" s="252"/>
      <c r="BH1104" s="252"/>
      <c r="BI1104" s="252"/>
      <c r="BJ1104" s="252"/>
      <c r="BK1104" s="252"/>
      <c r="BL1104" s="215"/>
      <c r="BM1104" s="215"/>
      <c r="BN1104" s="215"/>
      <c r="BO1104" s="215"/>
      <c r="BP1104" s="215"/>
      <c r="BQ1104" s="215"/>
      <c r="BR1104" s="215"/>
      <c r="BS1104" s="215"/>
      <c r="BT1104" s="215"/>
      <c r="BU1104" s="212"/>
      <c r="BV1104" s="213"/>
      <c r="BW1104" s="213"/>
      <c r="BX1104" s="213"/>
      <c r="BY1104" s="213"/>
      <c r="BZ1104" s="213"/>
      <c r="CA1104" s="213"/>
      <c r="CB1104" s="214"/>
      <c r="CC1104" s="215"/>
      <c r="CD1104" s="215"/>
      <c r="CE1104" s="215"/>
      <c r="CF1104" s="215"/>
      <c r="CG1104" s="215"/>
      <c r="CH1104" s="215"/>
      <c r="CI1104" s="215" t="s">
        <v>875</v>
      </c>
      <c r="CJ1104" s="215"/>
      <c r="CK1104" s="215"/>
      <c r="CL1104" s="215"/>
      <c r="CM1104" s="215"/>
      <c r="CN1104" s="215"/>
    </row>
    <row r="1105" spans="1:92" ht="14.25" customHeight="1" x14ac:dyDescent="0.35">
      <c r="D1105" s="252" t="s">
        <v>970</v>
      </c>
      <c r="E1105" s="252"/>
      <c r="F1105" s="252"/>
      <c r="G1105" s="252"/>
      <c r="H1105" s="252"/>
      <c r="I1105" s="252"/>
      <c r="J1105" s="252"/>
      <c r="K1105" s="252"/>
      <c r="L1105" s="252"/>
      <c r="M1105" s="252"/>
      <c r="N1105" s="252"/>
      <c r="O1105" s="252"/>
      <c r="P1105" s="252"/>
      <c r="Q1105" s="252"/>
      <c r="R1105" s="252"/>
      <c r="S1105" s="252"/>
      <c r="T1105" s="252"/>
      <c r="U1105" s="252"/>
      <c r="V1105" s="252"/>
      <c r="W1105" s="252"/>
      <c r="X1105" s="252"/>
      <c r="Y1105" s="252"/>
      <c r="Z1105" s="252"/>
      <c r="AA1105" s="252"/>
      <c r="AB1105" s="252"/>
      <c r="AC1105" s="252"/>
      <c r="AD1105" s="252"/>
      <c r="AE1105" s="252"/>
      <c r="AF1105" s="252"/>
      <c r="AG1105" s="215"/>
      <c r="AH1105" s="215"/>
      <c r="AI1105" s="215"/>
      <c r="AJ1105" s="215"/>
      <c r="AK1105" s="215"/>
      <c r="AL1105" s="215"/>
      <c r="AM1105" s="215"/>
      <c r="AN1105" s="215" t="s">
        <v>875</v>
      </c>
      <c r="AO1105" s="215"/>
      <c r="AP1105" s="215"/>
      <c r="AQ1105" s="215"/>
      <c r="AR1105" s="215"/>
      <c r="AS1105" s="215"/>
      <c r="AT1105" s="215"/>
      <c r="AV1105" s="252" t="s">
        <v>979</v>
      </c>
      <c r="AW1105" s="252"/>
      <c r="AX1105" s="252"/>
      <c r="AY1105" s="252"/>
      <c r="AZ1105" s="252"/>
      <c r="BA1105" s="252"/>
      <c r="BB1105" s="252"/>
      <c r="BC1105" s="252"/>
      <c r="BD1105" s="252"/>
      <c r="BE1105" s="252"/>
      <c r="BF1105" s="252"/>
      <c r="BG1105" s="252"/>
      <c r="BH1105" s="252"/>
      <c r="BI1105" s="252"/>
      <c r="BJ1105" s="252"/>
      <c r="BK1105" s="252"/>
      <c r="BL1105" s="215"/>
      <c r="BM1105" s="215"/>
      <c r="BN1105" s="215"/>
      <c r="BO1105" s="215"/>
      <c r="BP1105" s="215"/>
      <c r="BQ1105" s="215"/>
      <c r="BR1105" s="215"/>
      <c r="BS1105" s="215"/>
      <c r="BT1105" s="215"/>
      <c r="BU1105" s="212"/>
      <c r="BV1105" s="213"/>
      <c r="BW1105" s="213"/>
      <c r="BX1105" s="213"/>
      <c r="BY1105" s="213"/>
      <c r="BZ1105" s="213"/>
      <c r="CA1105" s="213"/>
      <c r="CB1105" s="214"/>
      <c r="CC1105" s="215"/>
      <c r="CD1105" s="215"/>
      <c r="CE1105" s="215"/>
      <c r="CF1105" s="215"/>
      <c r="CG1105" s="215"/>
      <c r="CH1105" s="215"/>
      <c r="CI1105" s="215" t="s">
        <v>875</v>
      </c>
      <c r="CJ1105" s="215"/>
      <c r="CK1105" s="215"/>
      <c r="CL1105" s="215"/>
      <c r="CM1105" s="215"/>
      <c r="CN1105" s="215"/>
    </row>
    <row r="1106" spans="1:92" ht="14.25" customHeight="1" x14ac:dyDescent="0.35">
      <c r="D1106" s="252" t="s">
        <v>971</v>
      </c>
      <c r="E1106" s="252"/>
      <c r="F1106" s="252"/>
      <c r="G1106" s="252"/>
      <c r="H1106" s="252"/>
      <c r="I1106" s="252"/>
      <c r="J1106" s="252"/>
      <c r="K1106" s="252"/>
      <c r="L1106" s="252"/>
      <c r="M1106" s="252"/>
      <c r="N1106" s="252"/>
      <c r="O1106" s="252"/>
      <c r="P1106" s="252"/>
      <c r="Q1106" s="252"/>
      <c r="R1106" s="252"/>
      <c r="S1106" s="252"/>
      <c r="T1106" s="252"/>
      <c r="U1106" s="252"/>
      <c r="V1106" s="252"/>
      <c r="W1106" s="252"/>
      <c r="X1106" s="252"/>
      <c r="Y1106" s="252"/>
      <c r="Z1106" s="252"/>
      <c r="AA1106" s="252"/>
      <c r="AB1106" s="252"/>
      <c r="AC1106" s="252"/>
      <c r="AD1106" s="252"/>
      <c r="AE1106" s="252"/>
      <c r="AF1106" s="252"/>
      <c r="AG1106" s="215"/>
      <c r="AH1106" s="215"/>
      <c r="AI1106" s="215"/>
      <c r="AJ1106" s="215"/>
      <c r="AK1106" s="215"/>
      <c r="AL1106" s="215"/>
      <c r="AM1106" s="215"/>
      <c r="AN1106" s="215"/>
      <c r="AO1106" s="215"/>
      <c r="AP1106" s="215"/>
      <c r="AQ1106" s="215"/>
      <c r="AR1106" s="215"/>
      <c r="AS1106" s="215"/>
      <c r="AT1106" s="215"/>
      <c r="AV1106" s="252" t="s">
        <v>980</v>
      </c>
      <c r="AW1106" s="252"/>
      <c r="AX1106" s="252"/>
      <c r="AY1106" s="252"/>
      <c r="AZ1106" s="252"/>
      <c r="BA1106" s="252"/>
      <c r="BB1106" s="252"/>
      <c r="BC1106" s="252"/>
      <c r="BD1106" s="252"/>
      <c r="BE1106" s="252"/>
      <c r="BF1106" s="252"/>
      <c r="BG1106" s="252"/>
      <c r="BH1106" s="252"/>
      <c r="BI1106" s="252"/>
      <c r="BJ1106" s="252"/>
      <c r="BK1106" s="252"/>
      <c r="BL1106" s="215"/>
      <c r="BM1106" s="215"/>
      <c r="BN1106" s="215"/>
      <c r="BO1106" s="215"/>
      <c r="BP1106" s="215"/>
      <c r="BQ1106" s="215"/>
      <c r="BR1106" s="215"/>
      <c r="BS1106" s="215"/>
      <c r="BT1106" s="215"/>
      <c r="BU1106" s="212"/>
      <c r="BV1106" s="213"/>
      <c r="BW1106" s="213"/>
      <c r="BX1106" s="213"/>
      <c r="BY1106" s="213"/>
      <c r="BZ1106" s="213"/>
      <c r="CA1106" s="213"/>
      <c r="CB1106" s="214"/>
      <c r="CC1106" s="215"/>
      <c r="CD1106" s="215"/>
      <c r="CE1106" s="215"/>
      <c r="CF1106" s="215"/>
      <c r="CG1106" s="215"/>
      <c r="CH1106" s="215"/>
      <c r="CI1106" s="215" t="s">
        <v>875</v>
      </c>
      <c r="CJ1106" s="215"/>
      <c r="CK1106" s="215"/>
      <c r="CL1106" s="215"/>
      <c r="CM1106" s="215"/>
      <c r="CN1106" s="215"/>
    </row>
    <row r="1107" spans="1:92" ht="14.25" customHeight="1" x14ac:dyDescent="0.35">
      <c r="D1107" s="252" t="s">
        <v>972</v>
      </c>
      <c r="E1107" s="252"/>
      <c r="F1107" s="252"/>
      <c r="G1107" s="252"/>
      <c r="H1107" s="252"/>
      <c r="I1107" s="252"/>
      <c r="J1107" s="252"/>
      <c r="K1107" s="252"/>
      <c r="L1107" s="252"/>
      <c r="M1107" s="252"/>
      <c r="N1107" s="252"/>
      <c r="O1107" s="252"/>
      <c r="P1107" s="252"/>
      <c r="Q1107" s="252"/>
      <c r="R1107" s="252"/>
      <c r="S1107" s="252"/>
      <c r="T1107" s="252"/>
      <c r="U1107" s="252"/>
      <c r="V1107" s="252"/>
      <c r="W1107" s="252"/>
      <c r="X1107" s="252"/>
      <c r="Y1107" s="252"/>
      <c r="Z1107" s="252"/>
      <c r="AA1107" s="252"/>
      <c r="AB1107" s="252"/>
      <c r="AC1107" s="252"/>
      <c r="AD1107" s="252"/>
      <c r="AE1107" s="252"/>
      <c r="AF1107" s="252"/>
      <c r="AG1107" s="215"/>
      <c r="AH1107" s="215"/>
      <c r="AI1107" s="215"/>
      <c r="AJ1107" s="215"/>
      <c r="AK1107" s="215"/>
      <c r="AL1107" s="215"/>
      <c r="AM1107" s="215"/>
      <c r="AN1107" s="215" t="s">
        <v>875</v>
      </c>
      <c r="AO1107" s="215"/>
      <c r="AP1107" s="215"/>
      <c r="AQ1107" s="215"/>
      <c r="AR1107" s="215"/>
      <c r="AS1107" s="215"/>
      <c r="AT1107" s="215"/>
      <c r="AV1107" s="252" t="s">
        <v>981</v>
      </c>
      <c r="AW1107" s="252"/>
      <c r="AX1107" s="252"/>
      <c r="AY1107" s="252"/>
      <c r="AZ1107" s="252"/>
      <c r="BA1107" s="252"/>
      <c r="BB1107" s="252"/>
      <c r="BC1107" s="252"/>
      <c r="BD1107" s="252"/>
      <c r="BE1107" s="252"/>
      <c r="BF1107" s="252"/>
      <c r="BG1107" s="252"/>
      <c r="BH1107" s="252"/>
      <c r="BI1107" s="252"/>
      <c r="BJ1107" s="252"/>
      <c r="BK1107" s="252"/>
      <c r="BL1107" s="215"/>
      <c r="BM1107" s="215"/>
      <c r="BN1107" s="215"/>
      <c r="BO1107" s="215"/>
      <c r="BP1107" s="215"/>
      <c r="BQ1107" s="215"/>
      <c r="BR1107" s="215"/>
      <c r="BS1107" s="215"/>
      <c r="BT1107" s="215"/>
      <c r="BU1107" s="212"/>
      <c r="BV1107" s="213"/>
      <c r="BW1107" s="213"/>
      <c r="BX1107" s="213"/>
      <c r="BY1107" s="213"/>
      <c r="BZ1107" s="213"/>
      <c r="CA1107" s="213"/>
      <c r="CB1107" s="214"/>
      <c r="CC1107" s="215"/>
      <c r="CD1107" s="215"/>
      <c r="CE1107" s="215"/>
      <c r="CF1107" s="215"/>
      <c r="CG1107" s="215"/>
      <c r="CH1107" s="215"/>
      <c r="CI1107" s="215" t="s">
        <v>875</v>
      </c>
      <c r="CJ1107" s="215"/>
      <c r="CK1107" s="215"/>
      <c r="CL1107" s="215"/>
      <c r="CM1107" s="215"/>
      <c r="CN1107" s="215"/>
    </row>
    <row r="1108" spans="1:92" ht="14.25" customHeight="1" x14ac:dyDescent="0.35">
      <c r="D1108" s="252" t="s">
        <v>973</v>
      </c>
      <c r="E1108" s="252"/>
      <c r="F1108" s="252"/>
      <c r="G1108" s="252"/>
      <c r="H1108" s="252"/>
      <c r="I1108" s="252"/>
      <c r="J1108" s="252"/>
      <c r="K1108" s="252"/>
      <c r="L1108" s="252"/>
      <c r="M1108" s="252"/>
      <c r="N1108" s="252"/>
      <c r="O1108" s="252"/>
      <c r="P1108" s="252"/>
      <c r="Q1108" s="252"/>
      <c r="R1108" s="252"/>
      <c r="S1108" s="252"/>
      <c r="T1108" s="252"/>
      <c r="U1108" s="252"/>
      <c r="V1108" s="252"/>
      <c r="W1108" s="252"/>
      <c r="X1108" s="252"/>
      <c r="Y1108" s="252"/>
      <c r="Z1108" s="252"/>
      <c r="AA1108" s="252"/>
      <c r="AB1108" s="252"/>
      <c r="AC1108" s="252"/>
      <c r="AD1108" s="252"/>
      <c r="AE1108" s="252"/>
      <c r="AF1108" s="252"/>
      <c r="AG1108" s="215"/>
      <c r="AH1108" s="215"/>
      <c r="AI1108" s="215"/>
      <c r="AJ1108" s="215"/>
      <c r="AK1108" s="215"/>
      <c r="AL1108" s="215"/>
      <c r="AM1108" s="215"/>
      <c r="AN1108" s="215" t="s">
        <v>875</v>
      </c>
      <c r="AO1108" s="215"/>
      <c r="AP1108" s="215"/>
      <c r="AQ1108" s="215"/>
      <c r="AR1108" s="215"/>
      <c r="AS1108" s="215"/>
      <c r="AT1108" s="215"/>
      <c r="AV1108" s="252" t="s">
        <v>982</v>
      </c>
      <c r="AW1108" s="252"/>
      <c r="AX1108" s="252"/>
      <c r="AY1108" s="252"/>
      <c r="AZ1108" s="252"/>
      <c r="BA1108" s="252"/>
      <c r="BB1108" s="252"/>
      <c r="BC1108" s="252"/>
      <c r="BD1108" s="252"/>
      <c r="BE1108" s="252"/>
      <c r="BF1108" s="252"/>
      <c r="BG1108" s="252"/>
      <c r="BH1108" s="252"/>
      <c r="BI1108" s="252"/>
      <c r="BJ1108" s="252"/>
      <c r="BK1108" s="252"/>
      <c r="BL1108" s="215"/>
      <c r="BM1108" s="215"/>
      <c r="BN1108" s="215"/>
      <c r="BO1108" s="215"/>
      <c r="BP1108" s="215"/>
      <c r="BQ1108" s="215"/>
      <c r="BR1108" s="215"/>
      <c r="BS1108" s="215"/>
      <c r="BT1108" s="215"/>
      <c r="BU1108" s="212"/>
      <c r="BV1108" s="213"/>
      <c r="BW1108" s="213"/>
      <c r="BX1108" s="213"/>
      <c r="BY1108" s="213"/>
      <c r="BZ1108" s="213"/>
      <c r="CA1108" s="213"/>
      <c r="CB1108" s="214"/>
      <c r="CC1108" s="215"/>
      <c r="CD1108" s="215"/>
      <c r="CE1108" s="215"/>
      <c r="CF1108" s="215"/>
      <c r="CG1108" s="215"/>
      <c r="CH1108" s="215"/>
      <c r="CI1108" s="215" t="s">
        <v>875</v>
      </c>
      <c r="CJ1108" s="215"/>
      <c r="CK1108" s="215"/>
      <c r="CL1108" s="215"/>
      <c r="CM1108" s="215"/>
      <c r="CN1108" s="215"/>
    </row>
    <row r="1109" spans="1:92" ht="14.25" customHeight="1" x14ac:dyDescent="0.35">
      <c r="D1109" s="252" t="s">
        <v>974</v>
      </c>
      <c r="E1109" s="252"/>
      <c r="F1109" s="252"/>
      <c r="G1109" s="252"/>
      <c r="H1109" s="252"/>
      <c r="I1109" s="252"/>
      <c r="J1109" s="252"/>
      <c r="K1109" s="252"/>
      <c r="L1109" s="252"/>
      <c r="M1109" s="252"/>
      <c r="N1109" s="252"/>
      <c r="O1109" s="252"/>
      <c r="P1109" s="252"/>
      <c r="Q1109" s="252"/>
      <c r="R1109" s="252"/>
      <c r="S1109" s="252"/>
      <c r="T1109" s="252"/>
      <c r="U1109" s="252"/>
      <c r="V1109" s="252"/>
      <c r="W1109" s="252"/>
      <c r="X1109" s="252"/>
      <c r="Y1109" s="252"/>
      <c r="Z1109" s="252"/>
      <c r="AA1109" s="252"/>
      <c r="AB1109" s="252"/>
      <c r="AC1109" s="252"/>
      <c r="AD1109" s="252"/>
      <c r="AE1109" s="252"/>
      <c r="AF1109" s="252"/>
      <c r="AG1109" s="215"/>
      <c r="AH1109" s="215"/>
      <c r="AI1109" s="215"/>
      <c r="AJ1109" s="215"/>
      <c r="AK1109" s="215"/>
      <c r="AL1109" s="215"/>
      <c r="AM1109" s="215"/>
      <c r="AN1109" s="215" t="s">
        <v>875</v>
      </c>
      <c r="AO1109" s="215"/>
      <c r="AP1109" s="215"/>
      <c r="AQ1109" s="215"/>
      <c r="AR1109" s="215"/>
      <c r="AS1109" s="215"/>
      <c r="AT1109" s="215"/>
      <c r="AV1109" s="252" t="s">
        <v>983</v>
      </c>
      <c r="AW1109" s="252"/>
      <c r="AX1109" s="252"/>
      <c r="AY1109" s="252"/>
      <c r="AZ1109" s="252"/>
      <c r="BA1109" s="252"/>
      <c r="BB1109" s="252"/>
      <c r="BC1109" s="252"/>
      <c r="BD1109" s="252"/>
      <c r="BE1109" s="252"/>
      <c r="BF1109" s="252"/>
      <c r="BG1109" s="252"/>
      <c r="BH1109" s="252"/>
      <c r="BI1109" s="252"/>
      <c r="BJ1109" s="252"/>
      <c r="BK1109" s="252"/>
      <c r="BL1109" s="215"/>
      <c r="BM1109" s="215"/>
      <c r="BN1109" s="215"/>
      <c r="BO1109" s="215"/>
      <c r="BP1109" s="215"/>
      <c r="BQ1109" s="215"/>
      <c r="BR1109" s="215"/>
      <c r="BS1109" s="215"/>
      <c r="BT1109" s="215"/>
      <c r="BU1109" s="212"/>
      <c r="BV1109" s="213"/>
      <c r="BW1109" s="213"/>
      <c r="BX1109" s="213"/>
      <c r="BY1109" s="213"/>
      <c r="BZ1109" s="213"/>
      <c r="CA1109" s="213"/>
      <c r="CB1109" s="214"/>
      <c r="CC1109" s="215"/>
      <c r="CD1109" s="215"/>
      <c r="CE1109" s="215"/>
      <c r="CF1109" s="215"/>
      <c r="CG1109" s="215"/>
      <c r="CH1109" s="215"/>
      <c r="CI1109" s="215" t="s">
        <v>875</v>
      </c>
      <c r="CJ1109" s="215"/>
      <c r="CK1109" s="215"/>
      <c r="CL1109" s="215"/>
      <c r="CM1109" s="215"/>
      <c r="CN1109" s="215"/>
    </row>
    <row r="1110" spans="1:92" ht="14.25" customHeight="1" x14ac:dyDescent="0.35">
      <c r="D1110" s="252" t="s">
        <v>975</v>
      </c>
      <c r="E1110" s="252"/>
      <c r="F1110" s="252"/>
      <c r="G1110" s="252"/>
      <c r="H1110" s="252"/>
      <c r="I1110" s="252"/>
      <c r="J1110" s="252"/>
      <c r="K1110" s="252"/>
      <c r="L1110" s="252"/>
      <c r="M1110" s="252"/>
      <c r="N1110" s="252"/>
      <c r="O1110" s="252"/>
      <c r="P1110" s="252"/>
      <c r="Q1110" s="252"/>
      <c r="R1110" s="252"/>
      <c r="S1110" s="252"/>
      <c r="T1110" s="252"/>
      <c r="U1110" s="252"/>
      <c r="V1110" s="252"/>
      <c r="W1110" s="252"/>
      <c r="X1110" s="252"/>
      <c r="Y1110" s="252"/>
      <c r="Z1110" s="252"/>
      <c r="AA1110" s="252"/>
      <c r="AB1110" s="252"/>
      <c r="AC1110" s="252"/>
      <c r="AD1110" s="252"/>
      <c r="AE1110" s="252"/>
      <c r="AF1110" s="252"/>
      <c r="AG1110" s="215" t="s">
        <v>875</v>
      </c>
      <c r="AH1110" s="215"/>
      <c r="AI1110" s="215"/>
      <c r="AJ1110" s="215"/>
      <c r="AK1110" s="215"/>
      <c r="AL1110" s="215"/>
      <c r="AM1110" s="215"/>
      <c r="AN1110" s="215"/>
      <c r="AO1110" s="215"/>
      <c r="AP1110" s="215"/>
      <c r="AQ1110" s="215"/>
      <c r="AR1110" s="215"/>
      <c r="AS1110" s="215"/>
      <c r="AT1110" s="215"/>
      <c r="AV1110" s="233"/>
      <c r="AW1110" s="233"/>
      <c r="AX1110" s="233"/>
      <c r="AY1110" s="233"/>
      <c r="AZ1110" s="233"/>
      <c r="BA1110" s="233"/>
      <c r="BB1110" s="233"/>
      <c r="BC1110" s="233"/>
      <c r="BD1110" s="233"/>
      <c r="BE1110" s="233"/>
      <c r="BF1110" s="233"/>
      <c r="BG1110" s="233"/>
      <c r="BH1110" s="233"/>
      <c r="BI1110" s="233"/>
      <c r="BJ1110" s="233"/>
      <c r="BK1110" s="233"/>
      <c r="BL1110" s="215"/>
      <c r="BM1110" s="215"/>
      <c r="BN1110" s="215"/>
      <c r="BO1110" s="215"/>
      <c r="BP1110" s="215"/>
      <c r="BQ1110" s="215"/>
      <c r="BR1110" s="215"/>
      <c r="BS1110" s="215"/>
      <c r="BT1110" s="215"/>
      <c r="BU1110" s="212"/>
      <c r="BV1110" s="213"/>
      <c r="BW1110" s="213"/>
      <c r="BX1110" s="213"/>
      <c r="BY1110" s="213"/>
      <c r="BZ1110" s="213"/>
      <c r="CA1110" s="213"/>
      <c r="CB1110" s="214"/>
      <c r="CC1110" s="215"/>
      <c r="CD1110" s="215"/>
      <c r="CE1110" s="215"/>
      <c r="CF1110" s="215"/>
      <c r="CG1110" s="215"/>
      <c r="CH1110" s="215"/>
      <c r="CI1110" s="215" t="s">
        <v>875</v>
      </c>
      <c r="CJ1110" s="215"/>
      <c r="CK1110" s="215"/>
      <c r="CL1110" s="215"/>
      <c r="CM1110" s="215"/>
      <c r="CN1110" s="215"/>
    </row>
    <row r="1111" spans="1:92" ht="14.25" customHeight="1" x14ac:dyDescent="0.35">
      <c r="D1111" s="215"/>
      <c r="E1111" s="215"/>
      <c r="F1111" s="215"/>
      <c r="G1111" s="215"/>
      <c r="H1111" s="215"/>
      <c r="I1111" s="215"/>
      <c r="J1111" s="215"/>
      <c r="K1111" s="215"/>
      <c r="L1111" s="215"/>
      <c r="M1111" s="215"/>
      <c r="N1111" s="215"/>
      <c r="O1111" s="215"/>
      <c r="P1111" s="215"/>
      <c r="Q1111" s="215"/>
      <c r="R1111" s="215"/>
      <c r="S1111" s="215"/>
      <c r="T1111" s="215"/>
      <c r="U1111" s="215"/>
      <c r="V1111" s="215"/>
      <c r="W1111" s="215"/>
      <c r="X1111" s="215"/>
      <c r="Y1111" s="215"/>
      <c r="Z1111" s="215"/>
      <c r="AA1111" s="215"/>
      <c r="AB1111" s="215"/>
      <c r="AC1111" s="215"/>
      <c r="AD1111" s="215"/>
      <c r="AE1111" s="215"/>
      <c r="AF1111" s="215"/>
      <c r="AG1111" s="215"/>
      <c r="AH1111" s="215"/>
      <c r="AI1111" s="215"/>
      <c r="AJ1111" s="215"/>
      <c r="AK1111" s="215"/>
      <c r="AL1111" s="215"/>
      <c r="AM1111" s="215"/>
      <c r="AN1111" s="215"/>
      <c r="AO1111" s="215"/>
      <c r="AP1111" s="215"/>
      <c r="AQ1111" s="215"/>
      <c r="AR1111" s="215"/>
      <c r="AS1111" s="215"/>
      <c r="AT1111" s="215"/>
      <c r="AV1111" s="233"/>
      <c r="AW1111" s="233"/>
      <c r="AX1111" s="233"/>
      <c r="AY1111" s="233"/>
      <c r="AZ1111" s="233"/>
      <c r="BA1111" s="233"/>
      <c r="BB1111" s="233"/>
      <c r="BC1111" s="233"/>
      <c r="BD1111" s="233"/>
      <c r="BE1111" s="233"/>
      <c r="BF1111" s="233"/>
      <c r="BG1111" s="233"/>
      <c r="BH1111" s="233"/>
      <c r="BI1111" s="233"/>
      <c r="BJ1111" s="233"/>
      <c r="BK1111" s="233"/>
      <c r="BL1111" s="215"/>
      <c r="BM1111" s="215"/>
      <c r="BN1111" s="215"/>
      <c r="BO1111" s="215"/>
      <c r="BP1111" s="215"/>
      <c r="BQ1111" s="215"/>
      <c r="BR1111" s="215"/>
      <c r="BS1111" s="215"/>
      <c r="BT1111" s="215"/>
      <c r="BU1111" s="212"/>
      <c r="BV1111" s="213"/>
      <c r="BW1111" s="213"/>
      <c r="BX1111" s="213"/>
      <c r="BY1111" s="213"/>
      <c r="BZ1111" s="213"/>
      <c r="CA1111" s="213"/>
      <c r="CB1111" s="214"/>
      <c r="CC1111" s="215"/>
      <c r="CD1111" s="215"/>
      <c r="CE1111" s="215"/>
      <c r="CF1111" s="215"/>
      <c r="CG1111" s="215"/>
      <c r="CH1111" s="215"/>
      <c r="CI1111" s="215"/>
      <c r="CJ1111" s="215"/>
      <c r="CK1111" s="215"/>
      <c r="CL1111" s="215"/>
      <c r="CM1111" s="215"/>
      <c r="CN1111" s="215"/>
    </row>
    <row r="1112" spans="1:92" ht="14.25" customHeight="1" x14ac:dyDescent="0.35">
      <c r="D1112" s="215"/>
      <c r="E1112" s="215"/>
      <c r="F1112" s="215"/>
      <c r="G1112" s="215"/>
      <c r="H1112" s="215"/>
      <c r="I1112" s="215"/>
      <c r="J1112" s="215"/>
      <c r="K1112" s="215"/>
      <c r="L1112" s="215"/>
      <c r="M1112" s="215"/>
      <c r="N1112" s="215"/>
      <c r="O1112" s="215"/>
      <c r="P1112" s="215"/>
      <c r="Q1112" s="215"/>
      <c r="R1112" s="215"/>
      <c r="S1112" s="215"/>
      <c r="T1112" s="215"/>
      <c r="U1112" s="215"/>
      <c r="V1112" s="215"/>
      <c r="W1112" s="215"/>
      <c r="X1112" s="215"/>
      <c r="Y1112" s="215"/>
      <c r="Z1112" s="215"/>
      <c r="AA1112" s="215"/>
      <c r="AB1112" s="215"/>
      <c r="AC1112" s="215"/>
      <c r="AD1112" s="215"/>
      <c r="AE1112" s="215"/>
      <c r="AF1112" s="215"/>
      <c r="AG1112" s="215"/>
      <c r="AH1112" s="215"/>
      <c r="AI1112" s="215"/>
      <c r="AJ1112" s="215"/>
      <c r="AK1112" s="215"/>
      <c r="AL1112" s="215"/>
      <c r="AM1112" s="215"/>
      <c r="AN1112" s="215"/>
      <c r="AO1112" s="215"/>
      <c r="AP1112" s="215"/>
      <c r="AQ1112" s="215"/>
      <c r="AR1112" s="215"/>
      <c r="AS1112" s="215"/>
      <c r="AT1112" s="215"/>
      <c r="AV1112" s="233"/>
      <c r="AW1112" s="233"/>
      <c r="AX1112" s="233"/>
      <c r="AY1112" s="233"/>
      <c r="AZ1112" s="233"/>
      <c r="BA1112" s="233"/>
      <c r="BB1112" s="233"/>
      <c r="BC1112" s="233"/>
      <c r="BD1112" s="233"/>
      <c r="BE1112" s="233"/>
      <c r="BF1112" s="233"/>
      <c r="BG1112" s="233"/>
      <c r="BH1112" s="233"/>
      <c r="BI1112" s="233"/>
      <c r="BJ1112" s="233"/>
      <c r="BK1112" s="233"/>
      <c r="BL1112" s="215"/>
      <c r="BM1112" s="215"/>
      <c r="BN1112" s="215"/>
      <c r="BO1112" s="215"/>
      <c r="BP1112" s="215"/>
      <c r="BQ1112" s="215"/>
      <c r="BR1112" s="215"/>
      <c r="BS1112" s="215"/>
      <c r="BT1112" s="215"/>
      <c r="BU1112" s="212"/>
      <c r="BV1112" s="213"/>
      <c r="BW1112" s="213"/>
      <c r="BX1112" s="213"/>
      <c r="BY1112" s="213"/>
      <c r="BZ1112" s="213"/>
      <c r="CA1112" s="213"/>
      <c r="CB1112" s="214"/>
      <c r="CC1112" s="215"/>
      <c r="CD1112" s="215"/>
      <c r="CE1112" s="215"/>
      <c r="CF1112" s="215"/>
      <c r="CG1112" s="215"/>
      <c r="CH1112" s="215"/>
      <c r="CI1112" s="215"/>
      <c r="CJ1112" s="215"/>
      <c r="CK1112" s="215"/>
      <c r="CL1112" s="215"/>
      <c r="CM1112" s="215"/>
      <c r="CN1112" s="215"/>
    </row>
    <row r="1113" spans="1:92" ht="14.25" customHeight="1" x14ac:dyDescent="0.35">
      <c r="D1113" s="215"/>
      <c r="E1113" s="215"/>
      <c r="F1113" s="215"/>
      <c r="G1113" s="215"/>
      <c r="H1113" s="215"/>
      <c r="I1113" s="215"/>
      <c r="J1113" s="215"/>
      <c r="K1113" s="215"/>
      <c r="L1113" s="215"/>
      <c r="M1113" s="215"/>
      <c r="N1113" s="215"/>
      <c r="O1113" s="215"/>
      <c r="P1113" s="215"/>
      <c r="Q1113" s="215"/>
      <c r="R1113" s="215"/>
      <c r="S1113" s="215"/>
      <c r="T1113" s="215"/>
      <c r="U1113" s="215"/>
      <c r="V1113" s="215"/>
      <c r="W1113" s="215"/>
      <c r="X1113" s="215"/>
      <c r="Y1113" s="215"/>
      <c r="Z1113" s="215"/>
      <c r="AA1113" s="215"/>
      <c r="AB1113" s="215"/>
      <c r="AC1113" s="215"/>
      <c r="AD1113" s="215"/>
      <c r="AE1113" s="215"/>
      <c r="AF1113" s="215"/>
      <c r="AG1113" s="215"/>
      <c r="AH1113" s="215"/>
      <c r="AI1113" s="215"/>
      <c r="AJ1113" s="215"/>
      <c r="AK1113" s="215"/>
      <c r="AL1113" s="215"/>
      <c r="AM1113" s="215"/>
      <c r="AN1113" s="215"/>
      <c r="AO1113" s="215"/>
      <c r="AP1113" s="215"/>
      <c r="AQ1113" s="215"/>
      <c r="AR1113" s="215"/>
      <c r="AS1113" s="215"/>
      <c r="AT1113" s="215"/>
      <c r="AV1113" s="233"/>
      <c r="AW1113" s="233"/>
      <c r="AX1113" s="233"/>
      <c r="AY1113" s="233"/>
      <c r="AZ1113" s="233"/>
      <c r="BA1113" s="233"/>
      <c r="BB1113" s="233"/>
      <c r="BC1113" s="233"/>
      <c r="BD1113" s="233"/>
      <c r="BE1113" s="233"/>
      <c r="BF1113" s="233"/>
      <c r="BG1113" s="233"/>
      <c r="BH1113" s="233"/>
      <c r="BI1113" s="233"/>
      <c r="BJ1113" s="233"/>
      <c r="BK1113" s="233"/>
      <c r="BL1113" s="215"/>
      <c r="BM1113" s="215"/>
      <c r="BN1113" s="215"/>
      <c r="BO1113" s="215"/>
      <c r="BP1113" s="215"/>
      <c r="BQ1113" s="215"/>
      <c r="BR1113" s="215"/>
      <c r="BS1113" s="215"/>
      <c r="BT1113" s="215"/>
      <c r="BU1113" s="212"/>
      <c r="BV1113" s="213"/>
      <c r="BW1113" s="213"/>
      <c r="BX1113" s="213"/>
      <c r="BY1113" s="213"/>
      <c r="BZ1113" s="213"/>
      <c r="CA1113" s="213"/>
      <c r="CB1113" s="214"/>
      <c r="CC1113" s="215"/>
      <c r="CD1113" s="215"/>
      <c r="CE1113" s="215"/>
      <c r="CF1113" s="215"/>
      <c r="CG1113" s="215"/>
      <c r="CH1113" s="215"/>
      <c r="CI1113" s="215"/>
      <c r="CJ1113" s="215"/>
      <c r="CK1113" s="215"/>
      <c r="CL1113" s="215"/>
      <c r="CM1113" s="215"/>
      <c r="CN1113" s="215"/>
    </row>
    <row r="1114" spans="1:92" ht="14.25" customHeight="1" x14ac:dyDescent="0.35">
      <c r="D1114" s="215"/>
      <c r="E1114" s="215"/>
      <c r="F1114" s="215"/>
      <c r="G1114" s="215"/>
      <c r="H1114" s="215"/>
      <c r="I1114" s="215"/>
      <c r="J1114" s="215"/>
      <c r="K1114" s="215"/>
      <c r="L1114" s="215"/>
      <c r="M1114" s="215"/>
      <c r="N1114" s="215"/>
      <c r="O1114" s="215"/>
      <c r="P1114" s="215"/>
      <c r="Q1114" s="215"/>
      <c r="R1114" s="215"/>
      <c r="S1114" s="215"/>
      <c r="T1114" s="215"/>
      <c r="U1114" s="215"/>
      <c r="V1114" s="215"/>
      <c r="W1114" s="215"/>
      <c r="X1114" s="215"/>
      <c r="Y1114" s="215"/>
      <c r="Z1114" s="215"/>
      <c r="AA1114" s="215"/>
      <c r="AB1114" s="215"/>
      <c r="AC1114" s="215"/>
      <c r="AD1114" s="215"/>
      <c r="AE1114" s="215"/>
      <c r="AF1114" s="215"/>
      <c r="AG1114" s="215"/>
      <c r="AH1114" s="215"/>
      <c r="AI1114" s="215"/>
      <c r="AJ1114" s="215"/>
      <c r="AK1114" s="215"/>
      <c r="AL1114" s="215"/>
      <c r="AM1114" s="215"/>
      <c r="AN1114" s="215"/>
      <c r="AO1114" s="215"/>
      <c r="AP1114" s="215"/>
      <c r="AQ1114" s="215"/>
      <c r="AR1114" s="215"/>
      <c r="AS1114" s="215"/>
      <c r="AT1114" s="215"/>
      <c r="AV1114" s="233"/>
      <c r="AW1114" s="233"/>
      <c r="AX1114" s="233"/>
      <c r="AY1114" s="233"/>
      <c r="AZ1114" s="233"/>
      <c r="BA1114" s="233"/>
      <c r="BB1114" s="233"/>
      <c r="BC1114" s="233"/>
      <c r="BD1114" s="233"/>
      <c r="BE1114" s="233"/>
      <c r="BF1114" s="233"/>
      <c r="BG1114" s="233"/>
      <c r="BH1114" s="233"/>
      <c r="BI1114" s="233"/>
      <c r="BJ1114" s="233"/>
      <c r="BK1114" s="233"/>
      <c r="BL1114" s="215"/>
      <c r="BM1114" s="215"/>
      <c r="BN1114" s="215"/>
      <c r="BO1114" s="215"/>
      <c r="BP1114" s="215"/>
      <c r="BQ1114" s="215"/>
      <c r="BR1114" s="215"/>
      <c r="BS1114" s="215"/>
      <c r="BT1114" s="215"/>
      <c r="BU1114" s="212"/>
      <c r="BV1114" s="213"/>
      <c r="BW1114" s="213"/>
      <c r="BX1114" s="213"/>
      <c r="BY1114" s="213"/>
      <c r="BZ1114" s="213"/>
      <c r="CA1114" s="213"/>
      <c r="CB1114" s="214"/>
      <c r="CC1114" s="215"/>
      <c r="CD1114" s="215"/>
      <c r="CE1114" s="215"/>
      <c r="CF1114" s="215"/>
      <c r="CG1114" s="215"/>
      <c r="CH1114" s="215"/>
      <c r="CI1114" s="215"/>
      <c r="CJ1114" s="215"/>
      <c r="CK1114" s="215"/>
      <c r="CL1114" s="215"/>
      <c r="CM1114" s="215"/>
      <c r="CN1114" s="215"/>
    </row>
    <row r="1115" spans="1:92" ht="14.25" customHeight="1" x14ac:dyDescent="0.35">
      <c r="D1115" s="215"/>
      <c r="E1115" s="215"/>
      <c r="F1115" s="215"/>
      <c r="G1115" s="215"/>
      <c r="H1115" s="215"/>
      <c r="I1115" s="215"/>
      <c r="J1115" s="215"/>
      <c r="K1115" s="215"/>
      <c r="L1115" s="215"/>
      <c r="M1115" s="215"/>
      <c r="N1115" s="215"/>
      <c r="O1115" s="215"/>
      <c r="P1115" s="215"/>
      <c r="Q1115" s="215"/>
      <c r="R1115" s="215"/>
      <c r="S1115" s="215"/>
      <c r="T1115" s="215"/>
      <c r="U1115" s="215"/>
      <c r="V1115" s="215"/>
      <c r="W1115" s="215"/>
      <c r="X1115" s="215"/>
      <c r="Y1115" s="215"/>
      <c r="Z1115" s="215"/>
      <c r="AA1115" s="215"/>
      <c r="AB1115" s="215"/>
      <c r="AC1115" s="215"/>
      <c r="AD1115" s="215"/>
      <c r="AE1115" s="215"/>
      <c r="AF1115" s="215"/>
      <c r="AG1115" s="215"/>
      <c r="AH1115" s="215"/>
      <c r="AI1115" s="215"/>
      <c r="AJ1115" s="215"/>
      <c r="AK1115" s="215"/>
      <c r="AL1115" s="215"/>
      <c r="AM1115" s="215"/>
      <c r="AN1115" s="215"/>
      <c r="AO1115" s="215"/>
      <c r="AP1115" s="215"/>
      <c r="AQ1115" s="215"/>
      <c r="AR1115" s="215"/>
      <c r="AS1115" s="215"/>
      <c r="AT1115" s="215"/>
      <c r="AV1115" s="233"/>
      <c r="AW1115" s="233"/>
      <c r="AX1115" s="233"/>
      <c r="AY1115" s="233"/>
      <c r="AZ1115" s="233"/>
      <c r="BA1115" s="233"/>
      <c r="BB1115" s="233"/>
      <c r="BC1115" s="233"/>
      <c r="BD1115" s="233"/>
      <c r="BE1115" s="233"/>
      <c r="BF1115" s="233"/>
      <c r="BG1115" s="233"/>
      <c r="BH1115" s="233"/>
      <c r="BI1115" s="233"/>
      <c r="BJ1115" s="233"/>
      <c r="BK1115" s="233"/>
      <c r="BL1115" s="215"/>
      <c r="BM1115" s="215"/>
      <c r="BN1115" s="215"/>
      <c r="BO1115" s="215"/>
      <c r="BP1115" s="215"/>
      <c r="BQ1115" s="215"/>
      <c r="BR1115" s="215"/>
      <c r="BS1115" s="215"/>
      <c r="BT1115" s="215"/>
      <c r="BU1115" s="212"/>
      <c r="BV1115" s="213"/>
      <c r="BW1115" s="213"/>
      <c r="BX1115" s="213"/>
      <c r="BY1115" s="213"/>
      <c r="BZ1115" s="213"/>
      <c r="CA1115" s="213"/>
      <c r="CB1115" s="214"/>
      <c r="CC1115" s="215"/>
      <c r="CD1115" s="215"/>
      <c r="CE1115" s="215"/>
      <c r="CF1115" s="215"/>
      <c r="CG1115" s="215"/>
      <c r="CH1115" s="215"/>
      <c r="CI1115" s="215"/>
      <c r="CJ1115" s="215"/>
      <c r="CK1115" s="215"/>
      <c r="CL1115" s="215"/>
      <c r="CM1115" s="215"/>
      <c r="CN1115" s="215"/>
    </row>
    <row r="1116" spans="1:92" ht="14.25" customHeight="1" x14ac:dyDescent="0.35">
      <c r="D1116" s="215"/>
      <c r="E1116" s="215"/>
      <c r="F1116" s="215"/>
      <c r="G1116" s="215"/>
      <c r="H1116" s="215"/>
      <c r="I1116" s="215"/>
      <c r="J1116" s="215"/>
      <c r="K1116" s="215"/>
      <c r="L1116" s="215"/>
      <c r="M1116" s="215"/>
      <c r="N1116" s="215"/>
      <c r="O1116" s="215"/>
      <c r="P1116" s="215"/>
      <c r="Q1116" s="215"/>
      <c r="R1116" s="215"/>
      <c r="S1116" s="215"/>
      <c r="T1116" s="215"/>
      <c r="U1116" s="215"/>
      <c r="V1116" s="215"/>
      <c r="W1116" s="215"/>
      <c r="X1116" s="215"/>
      <c r="Y1116" s="215"/>
      <c r="Z1116" s="215"/>
      <c r="AA1116" s="215"/>
      <c r="AB1116" s="215"/>
      <c r="AC1116" s="215"/>
      <c r="AD1116" s="215"/>
      <c r="AE1116" s="215"/>
      <c r="AF1116" s="215"/>
      <c r="AG1116" s="215"/>
      <c r="AH1116" s="215"/>
      <c r="AI1116" s="215"/>
      <c r="AJ1116" s="215"/>
      <c r="AK1116" s="215"/>
      <c r="AL1116" s="215"/>
      <c r="AM1116" s="215"/>
      <c r="AN1116" s="215"/>
      <c r="AO1116" s="215"/>
      <c r="AP1116" s="215"/>
      <c r="AQ1116" s="215"/>
      <c r="AR1116" s="215"/>
      <c r="AS1116" s="215"/>
      <c r="AT1116" s="215"/>
      <c r="AV1116" s="233"/>
      <c r="AW1116" s="233"/>
      <c r="AX1116" s="233"/>
      <c r="AY1116" s="233"/>
      <c r="AZ1116" s="233"/>
      <c r="BA1116" s="233"/>
      <c r="BB1116" s="233"/>
      <c r="BC1116" s="233"/>
      <c r="BD1116" s="233"/>
      <c r="BE1116" s="233"/>
      <c r="BF1116" s="233"/>
      <c r="BG1116" s="233"/>
      <c r="BH1116" s="233"/>
      <c r="BI1116" s="233"/>
      <c r="BJ1116" s="233"/>
      <c r="BK1116" s="233"/>
      <c r="BL1116" s="215"/>
      <c r="BM1116" s="215"/>
      <c r="BN1116" s="215"/>
      <c r="BO1116" s="215"/>
      <c r="BP1116" s="215"/>
      <c r="BQ1116" s="215"/>
      <c r="BR1116" s="215"/>
      <c r="BS1116" s="215"/>
      <c r="BT1116" s="215"/>
      <c r="BU1116" s="212"/>
      <c r="BV1116" s="213"/>
      <c r="BW1116" s="213"/>
      <c r="BX1116" s="213"/>
      <c r="BY1116" s="213"/>
      <c r="BZ1116" s="213"/>
      <c r="CA1116" s="213"/>
      <c r="CB1116" s="214"/>
      <c r="CC1116" s="215"/>
      <c r="CD1116" s="215"/>
      <c r="CE1116" s="215"/>
      <c r="CF1116" s="215"/>
      <c r="CG1116" s="215"/>
      <c r="CH1116" s="215"/>
      <c r="CI1116" s="215"/>
      <c r="CJ1116" s="215"/>
      <c r="CK1116" s="215"/>
      <c r="CL1116" s="215"/>
      <c r="CM1116" s="215"/>
      <c r="CN1116" s="215"/>
    </row>
    <row r="1117" spans="1:92" ht="14.25" customHeight="1" x14ac:dyDescent="0.35">
      <c r="D1117" s="215"/>
      <c r="E1117" s="215"/>
      <c r="F1117" s="215"/>
      <c r="G1117" s="215"/>
      <c r="H1117" s="215"/>
      <c r="I1117" s="215"/>
      <c r="J1117" s="215"/>
      <c r="K1117" s="215"/>
      <c r="L1117" s="215"/>
      <c r="M1117" s="215"/>
      <c r="N1117" s="215"/>
      <c r="O1117" s="215"/>
      <c r="P1117" s="215"/>
      <c r="Q1117" s="215"/>
      <c r="R1117" s="215"/>
      <c r="S1117" s="215"/>
      <c r="T1117" s="215"/>
      <c r="U1117" s="215"/>
      <c r="V1117" s="215"/>
      <c r="W1117" s="215"/>
      <c r="X1117" s="215"/>
      <c r="Y1117" s="215"/>
      <c r="Z1117" s="215"/>
      <c r="AA1117" s="215"/>
      <c r="AB1117" s="215"/>
      <c r="AC1117" s="215"/>
      <c r="AD1117" s="215"/>
      <c r="AE1117" s="215"/>
      <c r="AF1117" s="215"/>
      <c r="AG1117" s="215"/>
      <c r="AH1117" s="215"/>
      <c r="AI1117" s="215"/>
      <c r="AJ1117" s="215"/>
      <c r="AK1117" s="215"/>
      <c r="AL1117" s="215"/>
      <c r="AM1117" s="215"/>
      <c r="AN1117" s="215"/>
      <c r="AO1117" s="215"/>
      <c r="AP1117" s="215"/>
      <c r="AQ1117" s="215"/>
      <c r="AR1117" s="215"/>
      <c r="AS1117" s="215"/>
      <c r="AT1117" s="215"/>
      <c r="AV1117" s="233"/>
      <c r="AW1117" s="233"/>
      <c r="AX1117" s="233"/>
      <c r="AY1117" s="233"/>
      <c r="AZ1117" s="233"/>
      <c r="BA1117" s="233"/>
      <c r="BB1117" s="233"/>
      <c r="BC1117" s="233"/>
      <c r="BD1117" s="233"/>
      <c r="BE1117" s="233"/>
      <c r="BF1117" s="233"/>
      <c r="BG1117" s="233"/>
      <c r="BH1117" s="233"/>
      <c r="BI1117" s="233"/>
      <c r="BJ1117" s="233"/>
      <c r="BK1117" s="233"/>
      <c r="BL1117" s="215"/>
      <c r="BM1117" s="215"/>
      <c r="BN1117" s="215"/>
      <c r="BO1117" s="215"/>
      <c r="BP1117" s="215"/>
      <c r="BQ1117" s="215"/>
      <c r="BR1117" s="215"/>
      <c r="BS1117" s="215"/>
      <c r="BT1117" s="215"/>
      <c r="BU1117" s="212"/>
      <c r="BV1117" s="213"/>
      <c r="BW1117" s="213"/>
      <c r="BX1117" s="213"/>
      <c r="BY1117" s="213"/>
      <c r="BZ1117" s="213"/>
      <c r="CA1117" s="213"/>
      <c r="CB1117" s="214"/>
      <c r="CC1117" s="215"/>
      <c r="CD1117" s="215"/>
      <c r="CE1117" s="215"/>
      <c r="CF1117" s="215"/>
      <c r="CG1117" s="215"/>
      <c r="CH1117" s="215"/>
      <c r="CI1117" s="215"/>
      <c r="CJ1117" s="215"/>
      <c r="CK1117" s="215"/>
      <c r="CL1117" s="215"/>
      <c r="CM1117" s="215"/>
      <c r="CN1117" s="215"/>
    </row>
    <row r="1118" spans="1:92" ht="14.25" customHeight="1" x14ac:dyDescent="0.35">
      <c r="D1118" s="564" t="s">
        <v>571</v>
      </c>
      <c r="E1118" s="230"/>
      <c r="F1118" s="230"/>
      <c r="G1118" s="230"/>
      <c r="H1118" s="230"/>
      <c r="I1118" s="230"/>
      <c r="J1118" s="230"/>
      <c r="K1118" s="230"/>
      <c r="L1118" s="230"/>
      <c r="M1118" s="230"/>
      <c r="N1118" s="230"/>
      <c r="O1118" s="230"/>
      <c r="P1118" s="230"/>
      <c r="Q1118" s="230"/>
      <c r="R1118" s="230"/>
      <c r="S1118" s="230"/>
      <c r="T1118" s="230"/>
      <c r="U1118" s="230"/>
      <c r="V1118" s="230"/>
      <c r="W1118" s="230"/>
      <c r="X1118" s="230"/>
      <c r="Y1118" s="230"/>
      <c r="Z1118" s="230"/>
      <c r="AA1118" s="230"/>
      <c r="AB1118" s="230"/>
      <c r="AC1118" s="230"/>
      <c r="AD1118" s="230"/>
      <c r="AE1118" s="230"/>
      <c r="AF1118" s="230"/>
      <c r="AG1118" s="230"/>
      <c r="AH1118" s="230"/>
      <c r="AI1118" s="230"/>
      <c r="AJ1118" s="230"/>
      <c r="AK1118" s="230"/>
      <c r="AL1118" s="230"/>
      <c r="AM1118" s="230"/>
      <c r="AN1118" s="230"/>
      <c r="AO1118" s="230"/>
      <c r="AP1118" s="230"/>
      <c r="AQ1118" s="230"/>
      <c r="AR1118" s="230"/>
      <c r="AS1118" s="230"/>
      <c r="AT1118" s="230"/>
      <c r="AU1118" s="73"/>
      <c r="AV1118" s="230" t="s">
        <v>572</v>
      </c>
      <c r="AW1118" s="230"/>
      <c r="AX1118" s="230"/>
      <c r="AY1118" s="230"/>
      <c r="AZ1118" s="230"/>
      <c r="BA1118" s="230"/>
      <c r="BB1118" s="230"/>
      <c r="BC1118" s="230"/>
      <c r="BD1118" s="230"/>
      <c r="BE1118" s="230"/>
      <c r="BF1118" s="230"/>
      <c r="BG1118" s="230"/>
      <c r="BH1118" s="230"/>
      <c r="BI1118" s="230"/>
      <c r="BJ1118" s="230"/>
      <c r="BK1118" s="230"/>
      <c r="BL1118" s="230"/>
      <c r="BM1118" s="230"/>
      <c r="BN1118" s="230"/>
      <c r="BO1118" s="230"/>
      <c r="BP1118" s="230"/>
      <c r="BQ1118" s="230"/>
      <c r="BR1118" s="230"/>
      <c r="BS1118" s="230"/>
      <c r="BT1118" s="230"/>
      <c r="BU1118" s="230"/>
      <c r="BV1118" s="230"/>
      <c r="BW1118" s="230"/>
      <c r="BX1118" s="230"/>
      <c r="BY1118" s="230"/>
      <c r="BZ1118" s="230"/>
      <c r="CA1118" s="230"/>
      <c r="CB1118" s="230"/>
      <c r="CC1118" s="230"/>
      <c r="CD1118" s="230"/>
      <c r="CE1118" s="230"/>
      <c r="CF1118" s="230"/>
      <c r="CG1118" s="230"/>
      <c r="CH1118" s="230"/>
      <c r="CI1118" s="230"/>
      <c r="CJ1118" s="230"/>
      <c r="CK1118" s="230"/>
      <c r="CL1118" s="230"/>
      <c r="CM1118" s="230"/>
      <c r="CN1118" s="230"/>
    </row>
    <row r="1119" spans="1:92" ht="14.25" customHeight="1" x14ac:dyDescent="0.35"/>
    <row r="1120" spans="1:92" ht="14.25" customHeight="1" x14ac:dyDescent="0.35">
      <c r="A1120" s="313"/>
      <c r="B1120" s="313"/>
      <c r="C1120" s="313"/>
      <c r="D1120" s="313"/>
      <c r="E1120" s="313"/>
      <c r="F1120" s="313"/>
      <c r="G1120" s="313"/>
      <c r="H1120" s="313"/>
      <c r="I1120" s="313"/>
      <c r="J1120" s="313"/>
      <c r="K1120" s="313"/>
      <c r="L1120" s="313"/>
      <c r="M1120" s="313"/>
      <c r="N1120" s="313"/>
      <c r="O1120" s="313"/>
      <c r="P1120" s="313"/>
      <c r="Q1120" s="313"/>
      <c r="R1120" s="313"/>
      <c r="S1120" s="313"/>
      <c r="T1120" s="313"/>
      <c r="U1120" s="313"/>
      <c r="V1120" s="313"/>
      <c r="W1120" s="313"/>
      <c r="X1120" s="313"/>
      <c r="Y1120" s="313"/>
      <c r="Z1120" s="313"/>
      <c r="AA1120" s="313"/>
      <c r="AB1120" s="313"/>
      <c r="AC1120" s="313"/>
      <c r="AD1120" s="313"/>
      <c r="AE1120" s="313"/>
      <c r="AF1120" s="313"/>
      <c r="AG1120" s="313"/>
      <c r="AH1120" s="313"/>
      <c r="AI1120" s="313"/>
      <c r="AJ1120" s="313"/>
      <c r="AK1120" s="313"/>
      <c r="AL1120" s="313"/>
      <c r="AM1120" s="313"/>
      <c r="AN1120" s="313"/>
      <c r="AO1120" s="313"/>
      <c r="AP1120" s="313"/>
      <c r="AQ1120" s="313"/>
      <c r="AR1120" s="313"/>
      <c r="AS1120" s="313"/>
      <c r="AT1120" s="313"/>
      <c r="AU1120" s="313"/>
      <c r="AV1120" s="313"/>
      <c r="AW1120" s="313"/>
      <c r="AX1120" s="313"/>
      <c r="AY1120" s="313"/>
      <c r="AZ1120" s="313"/>
      <c r="BA1120" s="313"/>
      <c r="BB1120" s="313"/>
      <c r="BC1120" s="313"/>
      <c r="BD1120" s="313"/>
      <c r="BE1120" s="313"/>
      <c r="BF1120" s="313"/>
      <c r="BG1120" s="313"/>
      <c r="BH1120" s="313"/>
      <c r="BI1120" s="313"/>
      <c r="BJ1120" s="313"/>
      <c r="BK1120" s="313"/>
      <c r="BL1120" s="313"/>
      <c r="BM1120" s="313"/>
      <c r="BN1120" s="313"/>
      <c r="BO1120" s="313"/>
      <c r="BP1120" s="313"/>
      <c r="BQ1120" s="313"/>
      <c r="BR1120" s="313"/>
      <c r="BS1120" s="313"/>
      <c r="BT1120" s="313"/>
      <c r="BU1120" s="313"/>
      <c r="BV1120" s="313"/>
      <c r="BW1120" s="313"/>
      <c r="BX1120" s="313"/>
      <c r="BY1120" s="313"/>
      <c r="BZ1120" s="313"/>
      <c r="CA1120" s="313"/>
      <c r="CB1120" s="313"/>
      <c r="CC1120" s="313"/>
      <c r="CD1120" s="313"/>
      <c r="CE1120" s="313"/>
      <c r="CF1120" s="313"/>
      <c r="CG1120" s="313"/>
      <c r="CH1120" s="313"/>
      <c r="CI1120" s="313"/>
      <c r="CJ1120" s="313"/>
      <c r="CK1120" s="313"/>
      <c r="CL1120" s="313"/>
      <c r="CM1120" s="313"/>
      <c r="CN1120" s="313"/>
    </row>
    <row r="1121" spans="1:93" ht="14.25" customHeight="1" x14ac:dyDescent="0.35">
      <c r="A1121" s="313"/>
      <c r="B1121" s="313"/>
      <c r="C1121" s="313"/>
      <c r="D1121" s="313"/>
      <c r="E1121" s="313"/>
      <c r="F1121" s="313"/>
      <c r="G1121" s="313"/>
      <c r="H1121" s="313"/>
      <c r="I1121" s="313"/>
      <c r="J1121" s="313"/>
      <c r="K1121" s="313"/>
      <c r="L1121" s="313"/>
      <c r="M1121" s="313"/>
      <c r="N1121" s="313"/>
      <c r="O1121" s="313"/>
      <c r="P1121" s="313"/>
      <c r="Q1121" s="313"/>
      <c r="R1121" s="313"/>
      <c r="S1121" s="313"/>
      <c r="T1121" s="313"/>
      <c r="U1121" s="313"/>
      <c r="V1121" s="313"/>
      <c r="W1121" s="313"/>
      <c r="X1121" s="313"/>
      <c r="Y1121" s="313"/>
      <c r="Z1121" s="313"/>
      <c r="AA1121" s="313"/>
      <c r="AB1121" s="313"/>
      <c r="AC1121" s="313"/>
      <c r="AD1121" s="313"/>
      <c r="AE1121" s="313"/>
      <c r="AF1121" s="313"/>
      <c r="AG1121" s="313"/>
      <c r="AH1121" s="313"/>
      <c r="AI1121" s="313"/>
      <c r="AJ1121" s="313"/>
      <c r="AK1121" s="313"/>
      <c r="AL1121" s="313"/>
      <c r="AM1121" s="313"/>
      <c r="AN1121" s="313"/>
      <c r="AO1121" s="313"/>
      <c r="AP1121" s="313"/>
      <c r="AQ1121" s="313"/>
      <c r="AR1121" s="313"/>
      <c r="AS1121" s="313"/>
      <c r="AT1121" s="313"/>
      <c r="AU1121" s="313"/>
      <c r="AV1121" s="313"/>
      <c r="AW1121" s="313"/>
      <c r="AX1121" s="313"/>
      <c r="AY1121" s="313"/>
      <c r="AZ1121" s="313"/>
      <c r="BA1121" s="313"/>
      <c r="BB1121" s="313"/>
      <c r="BC1121" s="313"/>
      <c r="BD1121" s="313"/>
      <c r="BE1121" s="313"/>
      <c r="BF1121" s="313"/>
      <c r="BG1121" s="313"/>
      <c r="BH1121" s="313"/>
      <c r="BI1121" s="313"/>
      <c r="BJ1121" s="313"/>
      <c r="BK1121" s="313"/>
      <c r="BL1121" s="313"/>
      <c r="BM1121" s="313"/>
      <c r="BN1121" s="313"/>
      <c r="BO1121" s="313"/>
      <c r="BP1121" s="313"/>
      <c r="BQ1121" s="313"/>
      <c r="BR1121" s="313"/>
      <c r="BS1121" s="313"/>
      <c r="BT1121" s="313"/>
      <c r="BU1121" s="313"/>
      <c r="BV1121" s="313"/>
      <c r="BW1121" s="313"/>
      <c r="BX1121" s="313"/>
      <c r="BY1121" s="313"/>
      <c r="BZ1121" s="313"/>
      <c r="CA1121" s="313"/>
      <c r="CB1121" s="313"/>
      <c r="CC1121" s="313"/>
      <c r="CD1121" s="313"/>
      <c r="CE1121" s="313"/>
      <c r="CF1121" s="313"/>
      <c r="CG1121" s="313"/>
      <c r="CH1121" s="313"/>
      <c r="CI1121" s="313"/>
      <c r="CJ1121" s="313"/>
      <c r="CK1121" s="313"/>
      <c r="CL1121" s="313"/>
      <c r="CM1121" s="313"/>
      <c r="CN1121" s="313"/>
    </row>
    <row r="1122" spans="1:93" ht="14.25" customHeight="1" x14ac:dyDescent="0.35"/>
    <row r="1123" spans="1:93" ht="14.25" customHeight="1" x14ac:dyDescent="0.35">
      <c r="D1123" s="223" t="s">
        <v>578</v>
      </c>
      <c r="E1123" s="223"/>
      <c r="F1123" s="223"/>
      <c r="G1123" s="223"/>
      <c r="H1123" s="223"/>
      <c r="I1123" s="223"/>
      <c r="J1123" s="223"/>
      <c r="K1123" s="223"/>
      <c r="L1123" s="223"/>
      <c r="M1123" s="223"/>
      <c r="N1123" s="223"/>
      <c r="O1123" s="223"/>
      <c r="P1123" s="223"/>
      <c r="Q1123" s="223"/>
      <c r="R1123" s="223"/>
      <c r="S1123" s="223"/>
      <c r="T1123" s="223"/>
      <c r="U1123" s="223"/>
      <c r="V1123" s="223"/>
      <c r="W1123" s="223"/>
      <c r="X1123" s="223"/>
      <c r="Y1123" s="223"/>
      <c r="Z1123" s="223"/>
      <c r="AA1123" s="223"/>
      <c r="AB1123" s="223"/>
      <c r="AC1123" s="223"/>
      <c r="AD1123" s="223"/>
      <c r="AE1123" s="223"/>
      <c r="AF1123" s="223"/>
      <c r="AG1123" s="223"/>
      <c r="AH1123" s="223"/>
      <c r="AI1123" s="223"/>
      <c r="AJ1123" s="223"/>
      <c r="AK1123" s="223"/>
      <c r="AL1123" s="223"/>
      <c r="AM1123" s="223"/>
      <c r="AN1123" s="223"/>
      <c r="AO1123" s="223"/>
      <c r="AP1123" s="223"/>
      <c r="AQ1123" s="223"/>
      <c r="AR1123" s="223"/>
      <c r="AS1123" s="223"/>
      <c r="AT1123" s="223"/>
      <c r="AU1123" s="223"/>
      <c r="AV1123" s="223"/>
      <c r="AW1123" s="223"/>
      <c r="AX1123" s="223"/>
      <c r="AY1123" s="223"/>
      <c r="AZ1123" s="223"/>
      <c r="BA1123" s="223"/>
      <c r="BB1123" s="223"/>
      <c r="BC1123" s="223"/>
      <c r="BD1123" s="223"/>
      <c r="BE1123" s="223"/>
      <c r="BF1123" s="223"/>
      <c r="BG1123" s="223"/>
      <c r="BH1123" s="223"/>
      <c r="BI1123" s="223"/>
      <c r="BJ1123" s="223"/>
      <c r="BK1123" s="223"/>
      <c r="BL1123" s="223"/>
      <c r="BM1123" s="223"/>
      <c r="BN1123" s="223"/>
      <c r="BO1123" s="223"/>
      <c r="BP1123" s="223"/>
      <c r="BQ1123" s="223"/>
      <c r="BR1123" s="223"/>
      <c r="BS1123" s="223"/>
      <c r="BT1123" s="223"/>
      <c r="BU1123" s="223"/>
      <c r="BV1123" s="223"/>
      <c r="BW1123" s="223"/>
      <c r="BX1123" s="223"/>
      <c r="BY1123" s="223"/>
      <c r="BZ1123" s="223"/>
      <c r="CA1123" s="223"/>
      <c r="CB1123" s="223"/>
      <c r="CC1123" s="223"/>
      <c r="CD1123" s="223"/>
      <c r="CE1123" s="223"/>
      <c r="CF1123" s="223"/>
      <c r="CG1123" s="223"/>
      <c r="CH1123" s="223"/>
      <c r="CI1123" s="223"/>
      <c r="CJ1123" s="223"/>
      <c r="CK1123" s="223"/>
      <c r="CL1123" s="223"/>
      <c r="CM1123" s="223"/>
      <c r="CN1123" s="223"/>
    </row>
    <row r="1124" spans="1:93" ht="14.25" customHeight="1" x14ac:dyDescent="0.35">
      <c r="D1124" s="297"/>
      <c r="E1124" s="297"/>
      <c r="F1124" s="297"/>
      <c r="G1124" s="297"/>
      <c r="H1124" s="297"/>
      <c r="I1124" s="297"/>
      <c r="J1124" s="297"/>
      <c r="K1124" s="297"/>
      <c r="L1124" s="297"/>
      <c r="M1124" s="297"/>
      <c r="N1124" s="297"/>
      <c r="O1124" s="297"/>
      <c r="P1124" s="297"/>
      <c r="Q1124" s="297"/>
      <c r="R1124" s="297"/>
      <c r="S1124" s="297"/>
      <c r="T1124" s="297"/>
      <c r="U1124" s="297"/>
      <c r="V1124" s="297"/>
      <c r="W1124" s="297"/>
      <c r="X1124" s="297"/>
      <c r="Y1124" s="297"/>
      <c r="Z1124" s="297"/>
      <c r="AA1124" s="297"/>
      <c r="AB1124" s="297"/>
      <c r="AC1124" s="297"/>
      <c r="AD1124" s="297"/>
      <c r="AE1124" s="297"/>
      <c r="AF1124" s="297"/>
      <c r="AG1124" s="297"/>
      <c r="AH1124" s="297"/>
      <c r="AI1124" s="297"/>
      <c r="AJ1124" s="297"/>
      <c r="AK1124" s="297"/>
      <c r="AL1124" s="297"/>
      <c r="AM1124" s="297"/>
      <c r="AN1124" s="297"/>
      <c r="AO1124" s="297"/>
      <c r="AP1124" s="297"/>
      <c r="AQ1124" s="297"/>
      <c r="AR1124" s="297"/>
      <c r="AS1124" s="297"/>
      <c r="AT1124" s="297"/>
      <c r="AU1124" s="297"/>
      <c r="AV1124" s="297"/>
      <c r="AW1124" s="297"/>
      <c r="AX1124" s="297"/>
      <c r="AY1124" s="297"/>
      <c r="AZ1124" s="297"/>
      <c r="BA1124" s="297"/>
      <c r="BB1124" s="297"/>
      <c r="BC1124" s="297"/>
      <c r="BD1124" s="297"/>
      <c r="BE1124" s="297"/>
      <c r="BF1124" s="297"/>
      <c r="BG1124" s="297"/>
      <c r="BH1124" s="297"/>
      <c r="BI1124" s="297"/>
      <c r="BJ1124" s="297"/>
      <c r="BK1124" s="297"/>
      <c r="BL1124" s="297"/>
      <c r="BM1124" s="297"/>
      <c r="BN1124" s="297"/>
      <c r="BO1124" s="297"/>
      <c r="BP1124" s="297"/>
      <c r="BQ1124" s="297"/>
      <c r="BR1124" s="297"/>
      <c r="BS1124" s="297"/>
      <c r="BT1124" s="297"/>
      <c r="BU1124" s="297"/>
      <c r="BV1124" s="297"/>
      <c r="BW1124" s="297"/>
      <c r="BX1124" s="297"/>
      <c r="BY1124" s="297"/>
      <c r="BZ1124" s="297"/>
      <c r="CA1124" s="297"/>
      <c r="CB1124" s="297"/>
      <c r="CC1124" s="297"/>
      <c r="CD1124" s="297"/>
      <c r="CE1124" s="297"/>
      <c r="CF1124" s="297"/>
      <c r="CG1124" s="297"/>
      <c r="CH1124" s="297"/>
      <c r="CI1124" s="297"/>
      <c r="CJ1124" s="297"/>
      <c r="CK1124" s="297"/>
      <c r="CL1124" s="297"/>
      <c r="CM1124" s="297"/>
      <c r="CN1124" s="297"/>
    </row>
    <row r="1125" spans="1:93" ht="14.25" customHeight="1" x14ac:dyDescent="0.35">
      <c r="D1125" s="229" t="s">
        <v>574</v>
      </c>
      <c r="E1125" s="229"/>
      <c r="F1125" s="229"/>
      <c r="G1125" s="229"/>
      <c r="H1125" s="229"/>
      <c r="I1125" s="229"/>
      <c r="J1125" s="229"/>
      <c r="K1125" s="229"/>
      <c r="L1125" s="229"/>
      <c r="M1125" s="229"/>
      <c r="N1125" s="229"/>
      <c r="O1125" s="229"/>
      <c r="P1125" s="229"/>
      <c r="Q1125" s="229"/>
      <c r="R1125" s="229"/>
      <c r="S1125" s="229"/>
      <c r="T1125" s="229"/>
      <c r="U1125" s="229"/>
      <c r="V1125" s="229"/>
      <c r="W1125" s="229"/>
      <c r="X1125" s="229"/>
      <c r="Y1125" s="229"/>
      <c r="Z1125" s="229"/>
      <c r="AA1125" s="229"/>
      <c r="AB1125" s="229"/>
      <c r="AC1125" s="229"/>
      <c r="AD1125" s="229"/>
      <c r="AE1125" s="229"/>
      <c r="AF1125" s="229"/>
      <c r="AG1125" s="229"/>
      <c r="AH1125" s="229" t="s">
        <v>575</v>
      </c>
      <c r="AI1125" s="229"/>
      <c r="AJ1125" s="229"/>
      <c r="AK1125" s="229"/>
      <c r="AL1125" s="229"/>
      <c r="AM1125" s="229"/>
      <c r="AN1125" s="229"/>
      <c r="AO1125" s="229"/>
      <c r="AP1125" s="229"/>
      <c r="AQ1125" s="229"/>
      <c r="AR1125" s="229"/>
      <c r="AS1125" s="229"/>
      <c r="AT1125" s="229"/>
      <c r="AU1125" s="229"/>
      <c r="AV1125" s="229"/>
      <c r="AW1125" s="229"/>
      <c r="AX1125" s="229"/>
      <c r="AY1125" s="229"/>
      <c r="AZ1125" s="229"/>
      <c r="BA1125" s="229"/>
      <c r="BB1125" s="229"/>
      <c r="BC1125" s="229"/>
      <c r="BD1125" s="229"/>
      <c r="BE1125" s="229"/>
      <c r="BF1125" s="229"/>
      <c r="BG1125" s="229"/>
      <c r="BH1125" s="229"/>
      <c r="BI1125" s="229"/>
      <c r="BJ1125" s="229"/>
      <c r="BK1125" s="229"/>
      <c r="BL1125" s="229" t="s">
        <v>573</v>
      </c>
      <c r="BM1125" s="229"/>
      <c r="BN1125" s="229"/>
      <c r="BO1125" s="229"/>
      <c r="BP1125" s="229"/>
      <c r="BQ1125" s="229"/>
      <c r="BR1125" s="229"/>
      <c r="BS1125" s="229"/>
      <c r="BT1125" s="229"/>
      <c r="BU1125" s="229"/>
      <c r="BV1125" s="229"/>
      <c r="BW1125" s="229"/>
      <c r="BX1125" s="229"/>
      <c r="BY1125" s="229"/>
      <c r="BZ1125" s="229"/>
      <c r="CA1125" s="229"/>
      <c r="CB1125" s="229"/>
      <c r="CC1125" s="229"/>
      <c r="CD1125" s="229"/>
      <c r="CE1125" s="229"/>
      <c r="CF1125" s="229"/>
      <c r="CG1125" s="229"/>
      <c r="CH1125" s="229"/>
      <c r="CI1125" s="229"/>
      <c r="CJ1125" s="229"/>
      <c r="CK1125" s="229"/>
      <c r="CL1125" s="229"/>
      <c r="CM1125" s="229"/>
      <c r="CN1125" s="229"/>
      <c r="CO1125" s="116"/>
    </row>
    <row r="1126" spans="1:93" ht="14.25" customHeight="1" x14ac:dyDescent="0.35">
      <c r="D1126" s="554"/>
      <c r="E1126" s="554"/>
      <c r="F1126" s="554"/>
      <c r="G1126" s="554"/>
      <c r="H1126" s="554"/>
      <c r="I1126" s="554"/>
      <c r="J1126" s="554"/>
      <c r="K1126" s="554"/>
      <c r="L1126" s="554"/>
      <c r="M1126" s="554"/>
      <c r="N1126" s="554"/>
      <c r="O1126" s="554"/>
      <c r="P1126" s="554"/>
      <c r="Q1126" s="554"/>
      <c r="R1126" s="554"/>
      <c r="S1126" s="554"/>
      <c r="T1126" s="554"/>
      <c r="U1126" s="554"/>
      <c r="V1126" s="554"/>
      <c r="W1126" s="554"/>
      <c r="X1126" s="554"/>
      <c r="Y1126" s="554"/>
      <c r="Z1126" s="554"/>
      <c r="AA1126" s="554"/>
      <c r="AB1126" s="554"/>
      <c r="AC1126" s="554"/>
      <c r="AD1126" s="554"/>
      <c r="AE1126" s="554"/>
      <c r="AF1126" s="554"/>
      <c r="AG1126" s="554"/>
      <c r="AH1126" s="554"/>
      <c r="AI1126" s="554"/>
      <c r="AJ1126" s="554"/>
      <c r="AK1126" s="554"/>
      <c r="AL1126" s="554"/>
      <c r="AM1126" s="554"/>
      <c r="AN1126" s="554"/>
      <c r="AO1126" s="554"/>
      <c r="AP1126" s="554"/>
      <c r="AQ1126" s="554"/>
      <c r="AR1126" s="554"/>
      <c r="AS1126" s="554"/>
      <c r="AT1126" s="554"/>
      <c r="AU1126" s="554"/>
      <c r="AV1126" s="554"/>
      <c r="AW1126" s="554"/>
      <c r="AX1126" s="554"/>
      <c r="AY1126" s="554"/>
      <c r="AZ1126" s="554"/>
      <c r="BA1126" s="554"/>
      <c r="BB1126" s="554"/>
      <c r="BC1126" s="554"/>
      <c r="BD1126" s="554"/>
      <c r="BE1126" s="554"/>
      <c r="BF1126" s="554"/>
      <c r="BG1126" s="554"/>
      <c r="BH1126" s="554"/>
      <c r="BI1126" s="554"/>
      <c r="BJ1126" s="554"/>
      <c r="BK1126" s="554"/>
      <c r="BL1126" s="554"/>
      <c r="BM1126" s="554"/>
      <c r="BN1126" s="554"/>
      <c r="BO1126" s="554"/>
      <c r="BP1126" s="554"/>
      <c r="BQ1126" s="554"/>
      <c r="BR1126" s="554"/>
      <c r="BS1126" s="554"/>
      <c r="BT1126" s="554"/>
      <c r="BU1126" s="554"/>
      <c r="BV1126" s="554"/>
      <c r="BW1126" s="554"/>
      <c r="BX1126" s="554"/>
      <c r="BY1126" s="554"/>
      <c r="BZ1126" s="554"/>
      <c r="CA1126" s="554"/>
      <c r="CB1126" s="554"/>
      <c r="CC1126" s="554"/>
      <c r="CD1126" s="554"/>
      <c r="CE1126" s="554"/>
      <c r="CF1126" s="554"/>
      <c r="CG1126" s="554"/>
      <c r="CH1126" s="554"/>
      <c r="CI1126" s="554"/>
      <c r="CJ1126" s="554"/>
      <c r="CK1126" s="554"/>
      <c r="CL1126" s="554"/>
      <c r="CM1126" s="554"/>
      <c r="CN1126" s="554"/>
      <c r="CO1126" s="116"/>
    </row>
    <row r="1127" spans="1:93" ht="14.25" customHeight="1" x14ac:dyDescent="0.35">
      <c r="D1127" s="587">
        <v>12341970014.379999</v>
      </c>
      <c r="E1127" s="215"/>
      <c r="F1127" s="215"/>
      <c r="G1127" s="215"/>
      <c r="H1127" s="215"/>
      <c r="I1127" s="215"/>
      <c r="J1127" s="215"/>
      <c r="K1127" s="215"/>
      <c r="L1127" s="215"/>
      <c r="M1127" s="215"/>
      <c r="N1127" s="215"/>
      <c r="O1127" s="215"/>
      <c r="P1127" s="215"/>
      <c r="Q1127" s="215"/>
      <c r="R1127" s="215"/>
      <c r="S1127" s="215"/>
      <c r="T1127" s="215"/>
      <c r="U1127" s="215"/>
      <c r="V1127" s="215"/>
      <c r="W1127" s="215"/>
      <c r="X1127" s="215"/>
      <c r="Y1127" s="215"/>
      <c r="Z1127" s="215"/>
      <c r="AA1127" s="215"/>
      <c r="AB1127" s="215"/>
      <c r="AC1127" s="215"/>
      <c r="AD1127" s="215"/>
      <c r="AE1127" s="215"/>
      <c r="AF1127" s="215"/>
      <c r="AG1127" s="215"/>
      <c r="AH1127" s="587">
        <v>11429737899.129999</v>
      </c>
      <c r="AI1127" s="215"/>
      <c r="AJ1127" s="215"/>
      <c r="AK1127" s="215"/>
      <c r="AL1127" s="215"/>
      <c r="AM1127" s="215"/>
      <c r="AN1127" s="215"/>
      <c r="AO1127" s="215"/>
      <c r="AP1127" s="215"/>
      <c r="AQ1127" s="215"/>
      <c r="AR1127" s="215"/>
      <c r="AS1127" s="215"/>
      <c r="AT1127" s="215"/>
      <c r="AU1127" s="215"/>
      <c r="AV1127" s="215"/>
      <c r="AW1127" s="215"/>
      <c r="AX1127" s="215"/>
      <c r="AY1127" s="215"/>
      <c r="AZ1127" s="215"/>
      <c r="BA1127" s="215"/>
      <c r="BB1127" s="215"/>
      <c r="BC1127" s="215"/>
      <c r="BD1127" s="215"/>
      <c r="BE1127" s="215"/>
      <c r="BF1127" s="215"/>
      <c r="BG1127" s="215"/>
      <c r="BH1127" s="215"/>
      <c r="BI1127" s="215"/>
      <c r="BJ1127" s="215"/>
      <c r="BK1127" s="215"/>
      <c r="BL1127" s="590">
        <f>D1127-AH1127</f>
        <v>912232115.25</v>
      </c>
      <c r="BM1127" s="591"/>
      <c r="BN1127" s="591"/>
      <c r="BO1127" s="591"/>
      <c r="BP1127" s="591"/>
      <c r="BQ1127" s="591"/>
      <c r="BR1127" s="591"/>
      <c r="BS1127" s="591"/>
      <c r="BT1127" s="591"/>
      <c r="BU1127" s="591"/>
      <c r="BV1127" s="591"/>
      <c r="BW1127" s="591"/>
      <c r="BX1127" s="591"/>
      <c r="BY1127" s="591"/>
      <c r="BZ1127" s="591"/>
      <c r="CA1127" s="591"/>
      <c r="CB1127" s="591"/>
      <c r="CC1127" s="591"/>
      <c r="CD1127" s="591"/>
      <c r="CE1127" s="591"/>
      <c r="CF1127" s="591"/>
      <c r="CG1127" s="591"/>
      <c r="CH1127" s="591"/>
      <c r="CI1127" s="591"/>
      <c r="CJ1127" s="591"/>
      <c r="CK1127" s="591"/>
      <c r="CL1127" s="591"/>
      <c r="CM1127" s="591"/>
      <c r="CN1127" s="591"/>
    </row>
    <row r="1128" spans="1:93" ht="14.25" customHeight="1" x14ac:dyDescent="0.35">
      <c r="D1128" s="592" t="s">
        <v>576</v>
      </c>
      <c r="E1128" s="592"/>
      <c r="F1128" s="592"/>
      <c r="G1128" s="592"/>
      <c r="H1128" s="592"/>
      <c r="I1128" s="592"/>
      <c r="J1128" s="592"/>
      <c r="K1128" s="592"/>
      <c r="L1128" s="592"/>
      <c r="M1128" s="592"/>
      <c r="N1128" s="592"/>
      <c r="O1128" s="592"/>
      <c r="P1128" s="592"/>
      <c r="Q1128" s="592"/>
      <c r="R1128" s="592"/>
      <c r="S1128" s="592"/>
      <c r="T1128" s="592"/>
      <c r="U1128" s="592"/>
      <c r="V1128" s="592"/>
      <c r="W1128" s="592"/>
      <c r="X1128" s="592"/>
      <c r="Y1128" s="592"/>
      <c r="Z1128" s="592"/>
      <c r="AA1128" s="592"/>
      <c r="AB1128" s="592"/>
      <c r="AC1128" s="592"/>
      <c r="AD1128" s="592"/>
      <c r="AE1128" s="592"/>
      <c r="AF1128" s="592"/>
      <c r="AG1128" s="592"/>
      <c r="AH1128" s="592"/>
      <c r="AI1128" s="592"/>
      <c r="AJ1128" s="592"/>
      <c r="AK1128" s="592"/>
      <c r="AL1128" s="592"/>
      <c r="AM1128" s="592"/>
      <c r="AN1128" s="592"/>
      <c r="AO1128" s="592"/>
      <c r="AP1128" s="592"/>
      <c r="AQ1128" s="592"/>
      <c r="AR1128" s="592"/>
      <c r="AS1128" s="592"/>
      <c r="AT1128" s="592"/>
      <c r="AU1128" s="592"/>
      <c r="AV1128" s="592"/>
      <c r="AW1128" s="592"/>
      <c r="AX1128" s="592"/>
      <c r="AY1128" s="592"/>
      <c r="AZ1128" s="592"/>
      <c r="BA1128" s="592"/>
      <c r="BB1128" s="592"/>
      <c r="BC1128" s="592"/>
      <c r="BD1128" s="592"/>
      <c r="BE1128" s="592"/>
      <c r="BF1128" s="592"/>
      <c r="BG1128" s="592"/>
      <c r="BH1128" s="592"/>
      <c r="BI1128" s="592"/>
      <c r="BJ1128" s="592"/>
      <c r="BK1128" s="592"/>
      <c r="BL1128" s="592"/>
      <c r="BM1128" s="592"/>
      <c r="BN1128" s="592"/>
      <c r="BO1128" s="592"/>
      <c r="BP1128" s="592"/>
      <c r="BQ1128" s="592"/>
      <c r="BR1128" s="592"/>
      <c r="BS1128" s="592"/>
      <c r="BT1128" s="592"/>
      <c r="BU1128" s="592"/>
      <c r="BV1128" s="592"/>
      <c r="BW1128" s="592"/>
      <c r="BX1128" s="592"/>
      <c r="BY1128" s="592"/>
      <c r="BZ1128" s="592"/>
      <c r="CA1128" s="592"/>
      <c r="CB1128" s="592"/>
      <c r="CC1128" s="592"/>
      <c r="CD1128" s="592"/>
      <c r="CE1128" s="592"/>
      <c r="CF1128" s="592"/>
      <c r="CG1128" s="592"/>
      <c r="CH1128" s="592"/>
      <c r="CI1128" s="592"/>
      <c r="CJ1128" s="592"/>
      <c r="CK1128" s="592"/>
      <c r="CL1128" s="592"/>
      <c r="CM1128" s="592"/>
      <c r="CN1128" s="592"/>
    </row>
    <row r="1129" spans="1:93" ht="14.25" customHeight="1" x14ac:dyDescent="0.35">
      <c r="C1129" s="6"/>
      <c r="D1129" s="8"/>
      <c r="E1129" s="8"/>
      <c r="F1129" s="8"/>
      <c r="G1129" s="8"/>
      <c r="H1129" s="8"/>
      <c r="I1129" s="8"/>
      <c r="J1129" s="8"/>
      <c r="K1129" s="8"/>
      <c r="L1129" s="8"/>
      <c r="M1129" s="8"/>
      <c r="N1129" s="8"/>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6"/>
    </row>
    <row r="1130" spans="1:93" ht="14.25" customHeight="1" x14ac:dyDescent="0.35">
      <c r="C1130" s="6"/>
      <c r="D1130" s="223" t="s">
        <v>577</v>
      </c>
      <c r="E1130" s="223"/>
      <c r="F1130" s="223"/>
      <c r="G1130" s="223"/>
      <c r="H1130" s="223"/>
      <c r="I1130" s="223"/>
      <c r="J1130" s="223"/>
      <c r="K1130" s="223"/>
      <c r="L1130" s="223"/>
      <c r="M1130" s="223"/>
      <c r="N1130" s="223"/>
      <c r="O1130" s="223"/>
      <c r="P1130" s="223"/>
      <c r="Q1130" s="223"/>
      <c r="R1130" s="223"/>
      <c r="S1130" s="223"/>
      <c r="T1130" s="223"/>
      <c r="U1130" s="223"/>
      <c r="V1130" s="223"/>
      <c r="W1130" s="223"/>
      <c r="X1130" s="223"/>
      <c r="Y1130" s="223"/>
      <c r="Z1130" s="223"/>
      <c r="AA1130" s="223"/>
      <c r="AB1130" s="223"/>
      <c r="AC1130" s="223"/>
      <c r="AD1130" s="223"/>
      <c r="AE1130" s="223"/>
      <c r="AF1130" s="223"/>
      <c r="AG1130" s="223"/>
      <c r="AH1130" s="223"/>
      <c r="AI1130" s="223"/>
      <c r="AJ1130" s="223"/>
      <c r="AK1130" s="223"/>
      <c r="AL1130" s="223"/>
      <c r="AM1130" s="223"/>
      <c r="AN1130" s="223"/>
      <c r="AO1130" s="223"/>
      <c r="AP1130" s="223"/>
      <c r="AQ1130" s="223"/>
      <c r="AR1130" s="223"/>
      <c r="AS1130" s="223"/>
      <c r="AT1130" s="223"/>
      <c r="AU1130" s="223"/>
      <c r="AV1130" s="223"/>
      <c r="AW1130" s="223"/>
      <c r="AX1130" s="223"/>
      <c r="AY1130" s="223"/>
      <c r="AZ1130" s="223"/>
      <c r="BA1130" s="223"/>
      <c r="BB1130" s="223"/>
      <c r="BC1130" s="223"/>
      <c r="BD1130" s="223"/>
      <c r="BE1130" s="223"/>
      <c r="BF1130" s="223"/>
      <c r="BG1130" s="223"/>
      <c r="BH1130" s="223"/>
      <c r="BI1130" s="223"/>
      <c r="BJ1130" s="223"/>
      <c r="BK1130" s="223"/>
      <c r="BL1130" s="223"/>
      <c r="BM1130" s="223"/>
      <c r="BN1130" s="223"/>
      <c r="BO1130" s="223"/>
      <c r="BP1130" s="223"/>
      <c r="BQ1130" s="223"/>
      <c r="BR1130" s="223"/>
      <c r="BS1130" s="223"/>
      <c r="BT1130" s="223"/>
      <c r="BU1130" s="223"/>
      <c r="BV1130" s="223"/>
      <c r="BW1130" s="223"/>
      <c r="BX1130" s="223"/>
      <c r="BY1130" s="223"/>
      <c r="BZ1130" s="223"/>
      <c r="CA1130" s="223"/>
      <c r="CB1130" s="223"/>
      <c r="CC1130" s="223"/>
      <c r="CD1130" s="223"/>
      <c r="CE1130" s="223"/>
      <c r="CF1130" s="223"/>
      <c r="CG1130" s="223"/>
      <c r="CH1130" s="223"/>
      <c r="CI1130" s="223"/>
      <c r="CJ1130" s="223"/>
      <c r="CK1130" s="223"/>
      <c r="CL1130" s="223"/>
      <c r="CM1130" s="223"/>
      <c r="CN1130" s="223"/>
    </row>
    <row r="1131" spans="1:93" ht="14.25" customHeight="1" x14ac:dyDescent="0.35">
      <c r="D1131" s="297"/>
      <c r="E1131" s="297"/>
      <c r="F1131" s="297"/>
      <c r="G1131" s="297"/>
      <c r="H1131" s="297"/>
      <c r="I1131" s="297"/>
      <c r="J1131" s="297"/>
      <c r="K1131" s="297"/>
      <c r="L1131" s="297"/>
      <c r="M1131" s="297"/>
      <c r="N1131" s="297"/>
      <c r="O1131" s="297"/>
      <c r="P1131" s="297"/>
      <c r="Q1131" s="297"/>
      <c r="R1131" s="297"/>
      <c r="S1131" s="297"/>
      <c r="T1131" s="297"/>
      <c r="U1131" s="297"/>
      <c r="V1131" s="297"/>
      <c r="W1131" s="297"/>
      <c r="X1131" s="297"/>
      <c r="Y1131" s="297"/>
      <c r="Z1131" s="297"/>
      <c r="AA1131" s="297"/>
      <c r="AB1131" s="297"/>
      <c r="AC1131" s="297"/>
      <c r="AD1131" s="297"/>
      <c r="AE1131" s="297"/>
      <c r="AF1131" s="297"/>
      <c r="AG1131" s="297"/>
      <c r="AH1131" s="297"/>
      <c r="AI1131" s="297"/>
      <c r="AJ1131" s="297"/>
      <c r="AK1131" s="297"/>
      <c r="AL1131" s="297"/>
      <c r="AM1131" s="297"/>
      <c r="AN1131" s="297"/>
      <c r="AO1131" s="297"/>
      <c r="AP1131" s="297"/>
      <c r="AQ1131" s="297"/>
      <c r="AR1131" s="297"/>
      <c r="AS1131" s="297"/>
      <c r="AT1131" s="297"/>
      <c r="AU1131" s="297"/>
      <c r="AV1131" s="297"/>
      <c r="AW1131" s="297"/>
      <c r="AX1131" s="297"/>
      <c r="AY1131" s="297"/>
      <c r="AZ1131" s="297"/>
      <c r="BA1131" s="297"/>
      <c r="BB1131" s="297"/>
      <c r="BC1131" s="297"/>
      <c r="BD1131" s="297"/>
      <c r="BE1131" s="297"/>
      <c r="BF1131" s="297"/>
      <c r="BG1131" s="297"/>
      <c r="BH1131" s="297"/>
      <c r="BI1131" s="297"/>
      <c r="BJ1131" s="297"/>
      <c r="BK1131" s="297"/>
      <c r="BL1131" s="297"/>
      <c r="BM1131" s="297"/>
      <c r="BN1131" s="297"/>
      <c r="BO1131" s="297"/>
      <c r="BP1131" s="297"/>
      <c r="BQ1131" s="297"/>
      <c r="BR1131" s="297"/>
      <c r="BS1131" s="297"/>
      <c r="BT1131" s="297"/>
      <c r="BU1131" s="297"/>
      <c r="BV1131" s="297"/>
      <c r="BW1131" s="297"/>
      <c r="BX1131" s="297"/>
      <c r="BY1131" s="297"/>
      <c r="BZ1131" s="297"/>
      <c r="CA1131" s="297"/>
      <c r="CB1131" s="297"/>
      <c r="CC1131" s="297"/>
      <c r="CD1131" s="297"/>
      <c r="CE1131" s="297"/>
      <c r="CF1131" s="297"/>
      <c r="CG1131" s="297"/>
      <c r="CH1131" s="297"/>
      <c r="CI1131" s="297"/>
      <c r="CJ1131" s="297"/>
      <c r="CK1131" s="297"/>
      <c r="CL1131" s="297"/>
      <c r="CM1131" s="297"/>
      <c r="CN1131" s="297"/>
    </row>
    <row r="1132" spans="1:93" ht="14.25" customHeight="1" x14ac:dyDescent="0.35">
      <c r="D1132" s="246" t="s">
        <v>579</v>
      </c>
      <c r="E1132" s="247"/>
      <c r="F1132" s="247"/>
      <c r="G1132" s="247"/>
      <c r="H1132" s="247"/>
      <c r="I1132" s="247"/>
      <c r="J1132" s="247"/>
      <c r="K1132" s="247"/>
      <c r="L1132" s="247"/>
      <c r="M1132" s="247"/>
      <c r="N1132" s="247"/>
      <c r="O1132" s="247"/>
      <c r="P1132" s="246" t="s">
        <v>580</v>
      </c>
      <c r="Q1132" s="247"/>
      <c r="R1132" s="247"/>
      <c r="S1132" s="247"/>
      <c r="T1132" s="247"/>
      <c r="U1132" s="247"/>
      <c r="V1132" s="247"/>
      <c r="W1132" s="247"/>
      <c r="X1132" s="247"/>
      <c r="Y1132" s="247"/>
      <c r="Z1132" s="247"/>
      <c r="AA1132" s="247"/>
      <c r="AB1132" s="246" t="s">
        <v>581</v>
      </c>
      <c r="AC1132" s="247"/>
      <c r="AD1132" s="247"/>
      <c r="AE1132" s="247"/>
      <c r="AF1132" s="247"/>
      <c r="AG1132" s="247"/>
      <c r="AH1132" s="247"/>
      <c r="AI1132" s="247"/>
      <c r="AJ1132" s="247"/>
      <c r="AK1132" s="247"/>
      <c r="AL1132" s="247"/>
      <c r="AM1132" s="247"/>
      <c r="AN1132" s="246" t="s">
        <v>582</v>
      </c>
      <c r="AO1132" s="247"/>
      <c r="AP1132" s="247"/>
      <c r="AQ1132" s="247"/>
      <c r="AR1132" s="247"/>
      <c r="AS1132" s="247"/>
      <c r="AT1132" s="247"/>
      <c r="AU1132" s="247"/>
      <c r="AV1132" s="247"/>
      <c r="AW1132" s="247"/>
      <c r="AX1132" s="247"/>
      <c r="AY1132" s="247"/>
      <c r="AZ1132" s="246" t="s">
        <v>583</v>
      </c>
      <c r="BA1132" s="247"/>
      <c r="BB1132" s="247"/>
      <c r="BC1132" s="247"/>
      <c r="BD1132" s="247"/>
      <c r="BE1132" s="247"/>
      <c r="BF1132" s="247"/>
      <c r="BG1132" s="247"/>
      <c r="BH1132" s="247"/>
      <c r="BI1132" s="247"/>
      <c r="BJ1132" s="247"/>
      <c r="BK1132" s="247"/>
      <c r="BL1132" s="247"/>
      <c r="BM1132" s="247"/>
      <c r="BN1132" s="247"/>
      <c r="BO1132" s="247"/>
      <c r="BP1132" s="246" t="s">
        <v>584</v>
      </c>
      <c r="BQ1132" s="247"/>
      <c r="BR1132" s="247"/>
      <c r="BS1132" s="247"/>
      <c r="BT1132" s="247"/>
      <c r="BU1132" s="247"/>
      <c r="BV1132" s="247"/>
      <c r="BW1132" s="247"/>
      <c r="BX1132" s="247"/>
      <c r="BY1132" s="247"/>
      <c r="BZ1132" s="247"/>
      <c r="CA1132" s="247"/>
      <c r="CB1132" s="246" t="s">
        <v>585</v>
      </c>
      <c r="CC1132" s="247"/>
      <c r="CD1132" s="247"/>
      <c r="CE1132" s="247"/>
      <c r="CF1132" s="247"/>
      <c r="CG1132" s="247"/>
      <c r="CH1132" s="247"/>
      <c r="CI1132" s="247"/>
      <c r="CJ1132" s="247"/>
      <c r="CK1132" s="247"/>
      <c r="CL1132" s="247"/>
      <c r="CM1132" s="247"/>
      <c r="CN1132" s="248"/>
    </row>
    <row r="1133" spans="1:93" ht="14.25" customHeight="1" x14ac:dyDescent="0.35">
      <c r="D1133" s="249"/>
      <c r="E1133" s="250"/>
      <c r="F1133" s="250"/>
      <c r="G1133" s="250"/>
      <c r="H1133" s="250"/>
      <c r="I1133" s="250"/>
      <c r="J1133" s="250"/>
      <c r="K1133" s="250"/>
      <c r="L1133" s="250"/>
      <c r="M1133" s="250"/>
      <c r="N1133" s="250"/>
      <c r="O1133" s="250"/>
      <c r="P1133" s="249"/>
      <c r="Q1133" s="250"/>
      <c r="R1133" s="250"/>
      <c r="S1133" s="250"/>
      <c r="T1133" s="250"/>
      <c r="U1133" s="250"/>
      <c r="V1133" s="250"/>
      <c r="W1133" s="250"/>
      <c r="X1133" s="250"/>
      <c r="Y1133" s="250"/>
      <c r="Z1133" s="250"/>
      <c r="AA1133" s="250"/>
      <c r="AB1133" s="249"/>
      <c r="AC1133" s="250"/>
      <c r="AD1133" s="250"/>
      <c r="AE1133" s="250"/>
      <c r="AF1133" s="250"/>
      <c r="AG1133" s="250"/>
      <c r="AH1133" s="250"/>
      <c r="AI1133" s="250"/>
      <c r="AJ1133" s="250"/>
      <c r="AK1133" s="250"/>
      <c r="AL1133" s="250"/>
      <c r="AM1133" s="250"/>
      <c r="AN1133" s="249"/>
      <c r="AO1133" s="250"/>
      <c r="AP1133" s="250"/>
      <c r="AQ1133" s="250"/>
      <c r="AR1133" s="250"/>
      <c r="AS1133" s="250"/>
      <c r="AT1133" s="250"/>
      <c r="AU1133" s="250"/>
      <c r="AV1133" s="250"/>
      <c r="AW1133" s="250"/>
      <c r="AX1133" s="250"/>
      <c r="AY1133" s="250"/>
      <c r="AZ1133" s="249"/>
      <c r="BA1133" s="250"/>
      <c r="BB1133" s="250"/>
      <c r="BC1133" s="250"/>
      <c r="BD1133" s="250"/>
      <c r="BE1133" s="250"/>
      <c r="BF1133" s="250"/>
      <c r="BG1133" s="250"/>
      <c r="BH1133" s="250"/>
      <c r="BI1133" s="250"/>
      <c r="BJ1133" s="250"/>
      <c r="BK1133" s="250"/>
      <c r="BL1133" s="250"/>
      <c r="BM1133" s="250"/>
      <c r="BN1133" s="250"/>
      <c r="BO1133" s="250"/>
      <c r="BP1133" s="249"/>
      <c r="BQ1133" s="250"/>
      <c r="BR1133" s="250"/>
      <c r="BS1133" s="250"/>
      <c r="BT1133" s="250"/>
      <c r="BU1133" s="250"/>
      <c r="BV1133" s="250"/>
      <c r="BW1133" s="250"/>
      <c r="BX1133" s="250"/>
      <c r="BY1133" s="250"/>
      <c r="BZ1133" s="250"/>
      <c r="CA1133" s="250"/>
      <c r="CB1133" s="249"/>
      <c r="CC1133" s="250"/>
      <c r="CD1133" s="250"/>
      <c r="CE1133" s="250"/>
      <c r="CF1133" s="250"/>
      <c r="CG1133" s="250"/>
      <c r="CH1133" s="250"/>
      <c r="CI1133" s="250"/>
      <c r="CJ1133" s="250"/>
      <c r="CK1133" s="250"/>
      <c r="CL1133" s="250"/>
      <c r="CM1133" s="250"/>
      <c r="CN1133" s="251"/>
    </row>
    <row r="1134" spans="1:93" ht="14.25" customHeight="1" x14ac:dyDescent="0.35">
      <c r="D1134" s="587">
        <v>892666921</v>
      </c>
      <c r="E1134" s="587"/>
      <c r="F1134" s="587"/>
      <c r="G1134" s="587"/>
      <c r="H1134" s="587"/>
      <c r="I1134" s="587"/>
      <c r="J1134" s="587"/>
      <c r="K1134" s="587"/>
      <c r="L1134" s="587"/>
      <c r="M1134" s="587"/>
      <c r="N1134" s="587"/>
      <c r="O1134" s="587"/>
      <c r="P1134" s="587">
        <v>9135960474.1800003</v>
      </c>
      <c r="Q1134" s="215"/>
      <c r="R1134" s="215"/>
      <c r="S1134" s="215"/>
      <c r="T1134" s="215"/>
      <c r="U1134" s="215"/>
      <c r="V1134" s="215"/>
      <c r="W1134" s="215"/>
      <c r="X1134" s="215"/>
      <c r="Y1134" s="215"/>
      <c r="Z1134" s="215"/>
      <c r="AA1134" s="215"/>
      <c r="AB1134" s="587">
        <f>2301668868.2+11673751</f>
        <v>2313342619.1999998</v>
      </c>
      <c r="AC1134" s="215"/>
      <c r="AD1134" s="215"/>
      <c r="AE1134" s="215"/>
      <c r="AF1134" s="215"/>
      <c r="AG1134" s="215"/>
      <c r="AH1134" s="215"/>
      <c r="AI1134" s="215"/>
      <c r="AJ1134" s="215"/>
      <c r="AK1134" s="215"/>
      <c r="AL1134" s="215"/>
      <c r="AM1134" s="215"/>
      <c r="AN1134" s="593">
        <v>0</v>
      </c>
      <c r="AO1134" s="593"/>
      <c r="AP1134" s="593"/>
      <c r="AQ1134" s="593"/>
      <c r="AR1134" s="593"/>
      <c r="AS1134" s="593"/>
      <c r="AT1134" s="593"/>
      <c r="AU1134" s="593"/>
      <c r="AV1134" s="593"/>
      <c r="AW1134" s="593"/>
      <c r="AX1134" s="593"/>
      <c r="AY1134" s="593"/>
      <c r="AZ1134" s="587">
        <v>1111020970.8399999</v>
      </c>
      <c r="BA1134" s="587"/>
      <c r="BB1134" s="587"/>
      <c r="BC1134" s="587"/>
      <c r="BD1134" s="587"/>
      <c r="BE1134" s="587"/>
      <c r="BF1134" s="587"/>
      <c r="BG1134" s="587"/>
      <c r="BH1134" s="587"/>
      <c r="BI1134" s="587"/>
      <c r="BJ1134" s="587"/>
      <c r="BK1134" s="587"/>
      <c r="BL1134" s="587"/>
      <c r="BM1134" s="587"/>
      <c r="BN1134" s="587"/>
      <c r="BO1134" s="587"/>
      <c r="BP1134" s="602">
        <v>31974000</v>
      </c>
      <c r="BQ1134" s="265"/>
      <c r="BR1134" s="265"/>
      <c r="BS1134" s="265"/>
      <c r="BT1134" s="265"/>
      <c r="BU1134" s="265"/>
      <c r="BV1134" s="265"/>
      <c r="BW1134" s="265"/>
      <c r="BX1134" s="265"/>
      <c r="BY1134" s="265"/>
      <c r="BZ1134" s="265"/>
      <c r="CA1134" s="265"/>
      <c r="CB1134" s="588">
        <v>10286742928.290001</v>
      </c>
      <c r="CC1134" s="588"/>
      <c r="CD1134" s="588"/>
      <c r="CE1134" s="588"/>
      <c r="CF1134" s="588"/>
      <c r="CG1134" s="588"/>
      <c r="CH1134" s="588"/>
      <c r="CI1134" s="588"/>
      <c r="CJ1134" s="588"/>
      <c r="CK1134" s="588"/>
      <c r="CL1134" s="588"/>
      <c r="CM1134" s="588"/>
      <c r="CN1134" s="588"/>
    </row>
    <row r="1135" spans="1:93" ht="14.25" customHeight="1" x14ac:dyDescent="0.35">
      <c r="D1135" s="594" t="s">
        <v>876</v>
      </c>
      <c r="E1135" s="594"/>
      <c r="F1135" s="594"/>
      <c r="G1135" s="594"/>
      <c r="H1135" s="594"/>
      <c r="I1135" s="594"/>
      <c r="J1135" s="594"/>
      <c r="K1135" s="594"/>
      <c r="L1135" s="594"/>
      <c r="M1135" s="594"/>
      <c r="N1135" s="594"/>
      <c r="O1135" s="594"/>
      <c r="P1135" s="594"/>
      <c r="Q1135" s="594"/>
      <c r="R1135" s="594"/>
      <c r="S1135" s="594"/>
      <c r="T1135" s="594"/>
      <c r="U1135" s="594"/>
      <c r="V1135" s="594"/>
      <c r="W1135" s="594"/>
      <c r="X1135" s="594"/>
      <c r="Y1135" s="594"/>
      <c r="Z1135" s="594"/>
      <c r="AA1135" s="594"/>
      <c r="AB1135" s="594"/>
      <c r="AC1135" s="594"/>
      <c r="AD1135" s="594"/>
      <c r="AE1135" s="594"/>
      <c r="AF1135" s="594"/>
      <c r="AG1135" s="594"/>
      <c r="AH1135" s="594"/>
      <c r="AI1135" s="594"/>
      <c r="AJ1135" s="594"/>
      <c r="AK1135" s="594"/>
      <c r="AL1135" s="594"/>
      <c r="AM1135" s="594"/>
      <c r="AN1135" s="594"/>
      <c r="AO1135" s="594"/>
      <c r="AP1135" s="594"/>
      <c r="AQ1135" s="594"/>
      <c r="AR1135" s="594"/>
      <c r="AS1135" s="594"/>
      <c r="AT1135" s="594"/>
      <c r="AU1135" s="594"/>
      <c r="AV1135" s="594"/>
      <c r="AW1135" s="594"/>
      <c r="AX1135" s="594"/>
      <c r="AY1135" s="594"/>
      <c r="AZ1135" s="594"/>
      <c r="BA1135" s="594"/>
      <c r="BB1135" s="594"/>
      <c r="BC1135" s="594"/>
      <c r="BD1135" s="594"/>
      <c r="BE1135" s="594"/>
      <c r="BF1135" s="594"/>
      <c r="BG1135" s="594"/>
      <c r="BH1135" s="594"/>
      <c r="BI1135" s="594"/>
      <c r="BJ1135" s="594"/>
      <c r="BK1135" s="594"/>
      <c r="BL1135" s="594"/>
      <c r="BM1135" s="594"/>
      <c r="BN1135" s="594"/>
      <c r="BO1135" s="594"/>
      <c r="BP1135" s="594"/>
      <c r="BQ1135" s="594"/>
      <c r="BR1135" s="594"/>
      <c r="BS1135" s="594"/>
      <c r="BT1135" s="594"/>
      <c r="BU1135" s="594"/>
      <c r="BV1135" s="594"/>
      <c r="BW1135" s="594"/>
      <c r="BX1135" s="594"/>
      <c r="BY1135" s="594"/>
      <c r="BZ1135" s="594"/>
      <c r="CA1135" s="594"/>
      <c r="CB1135" s="594"/>
      <c r="CC1135" s="594"/>
      <c r="CD1135" s="594"/>
      <c r="CE1135" s="594"/>
      <c r="CF1135" s="594"/>
      <c r="CG1135" s="594"/>
      <c r="CH1135" s="594"/>
      <c r="CI1135" s="594"/>
      <c r="CJ1135" s="594"/>
      <c r="CK1135" s="594"/>
      <c r="CL1135" s="594"/>
      <c r="CM1135" s="594"/>
      <c r="CN1135" s="594"/>
    </row>
    <row r="1136" spans="1:93" ht="14.25" customHeight="1" x14ac:dyDescent="0.35">
      <c r="D1136" s="595"/>
      <c r="E1136" s="595"/>
      <c r="F1136" s="595"/>
      <c r="G1136" s="595"/>
      <c r="H1136" s="595"/>
      <c r="I1136" s="595"/>
      <c r="J1136" s="595"/>
      <c r="K1136" s="595"/>
      <c r="L1136" s="595"/>
      <c r="M1136" s="595"/>
      <c r="N1136" s="595"/>
      <c r="O1136" s="595"/>
      <c r="P1136" s="595"/>
      <c r="Q1136" s="595"/>
      <c r="R1136" s="595"/>
      <c r="S1136" s="595"/>
      <c r="T1136" s="595"/>
      <c r="U1136" s="595"/>
      <c r="V1136" s="595"/>
      <c r="W1136" s="595"/>
      <c r="X1136" s="595"/>
      <c r="Y1136" s="595"/>
      <c r="Z1136" s="595"/>
      <c r="AA1136" s="595"/>
      <c r="AB1136" s="595"/>
      <c r="AC1136" s="595"/>
      <c r="AD1136" s="595"/>
      <c r="AE1136" s="595"/>
      <c r="AF1136" s="595"/>
      <c r="AG1136" s="595"/>
      <c r="AH1136" s="595"/>
      <c r="AI1136" s="595"/>
      <c r="AJ1136" s="595"/>
      <c r="AK1136" s="595"/>
      <c r="AL1136" s="595"/>
      <c r="AM1136" s="595"/>
      <c r="AN1136" s="595"/>
      <c r="AO1136" s="595"/>
      <c r="AP1136" s="595"/>
      <c r="AQ1136" s="595"/>
      <c r="AR1136" s="595"/>
      <c r="AS1136" s="595"/>
      <c r="AT1136" s="595"/>
      <c r="AU1136" s="595"/>
      <c r="AV1136" s="595"/>
      <c r="AW1136" s="595"/>
      <c r="AX1136" s="595"/>
      <c r="AY1136" s="595"/>
      <c r="AZ1136" s="595"/>
      <c r="BA1136" s="595"/>
      <c r="BB1136" s="595"/>
      <c r="BC1136" s="595"/>
      <c r="BD1136" s="595"/>
      <c r="BE1136" s="595"/>
      <c r="BF1136" s="595"/>
      <c r="BG1136" s="595"/>
      <c r="BH1136" s="595"/>
      <c r="BI1136" s="595"/>
      <c r="BJ1136" s="595"/>
      <c r="BK1136" s="595"/>
      <c r="BL1136" s="595"/>
      <c r="BM1136" s="595"/>
      <c r="BN1136" s="595"/>
      <c r="BO1136" s="595"/>
      <c r="BP1136" s="595"/>
      <c r="BQ1136" s="595"/>
      <c r="BR1136" s="595"/>
      <c r="BS1136" s="595"/>
      <c r="BT1136" s="595"/>
      <c r="BU1136" s="595"/>
      <c r="BV1136" s="595"/>
      <c r="BW1136" s="595"/>
      <c r="BX1136" s="595"/>
      <c r="BY1136" s="595"/>
      <c r="BZ1136" s="595"/>
      <c r="CA1136" s="595"/>
      <c r="CB1136" s="595"/>
      <c r="CC1136" s="595"/>
      <c r="CD1136" s="595"/>
      <c r="CE1136" s="595"/>
      <c r="CF1136" s="595"/>
      <c r="CG1136" s="595"/>
      <c r="CH1136" s="595"/>
      <c r="CI1136" s="595"/>
      <c r="CJ1136" s="595"/>
      <c r="CK1136" s="595"/>
      <c r="CL1136" s="595"/>
      <c r="CM1136" s="595"/>
      <c r="CN1136" s="595"/>
    </row>
    <row r="1137" spans="3:152" ht="14.25" customHeight="1" x14ac:dyDescent="0.35">
      <c r="D1137" s="223" t="s">
        <v>586</v>
      </c>
      <c r="E1137" s="223"/>
      <c r="F1137" s="223"/>
      <c r="G1137" s="223"/>
      <c r="H1137" s="223"/>
      <c r="I1137" s="223"/>
      <c r="J1137" s="223"/>
      <c r="K1137" s="223"/>
      <c r="L1137" s="223"/>
      <c r="M1137" s="223"/>
      <c r="N1137" s="223"/>
      <c r="O1137" s="223"/>
      <c r="P1137" s="223"/>
      <c r="Q1137" s="223"/>
      <c r="R1137" s="223"/>
      <c r="S1137" s="223"/>
      <c r="T1137" s="223"/>
      <c r="U1137" s="223"/>
      <c r="V1137" s="223"/>
      <c r="W1137" s="223"/>
      <c r="X1137" s="223"/>
      <c r="Y1137" s="223"/>
      <c r="Z1137" s="223"/>
      <c r="AA1137" s="223"/>
      <c r="AB1137" s="223"/>
      <c r="AC1137" s="223"/>
      <c r="AD1137" s="223"/>
      <c r="AE1137" s="223"/>
      <c r="AF1137" s="223"/>
      <c r="AG1137" s="223"/>
      <c r="AH1137" s="223"/>
      <c r="AI1137" s="223"/>
      <c r="AJ1137" s="223"/>
      <c r="AK1137" s="223"/>
      <c r="AL1137" s="223"/>
      <c r="AM1137" s="223"/>
      <c r="AN1137" s="223"/>
      <c r="AO1137" s="223"/>
      <c r="AP1137" s="223"/>
      <c r="AQ1137" s="223"/>
      <c r="AR1137" s="223"/>
      <c r="AS1137" s="223"/>
      <c r="AT1137" s="223"/>
      <c r="AU1137" s="223"/>
      <c r="AV1137" s="223"/>
      <c r="AW1137" s="223"/>
      <c r="AX1137" s="223"/>
      <c r="AY1137" s="223"/>
      <c r="AZ1137" s="223"/>
      <c r="BA1137" s="223"/>
      <c r="BB1137" s="223"/>
      <c r="BC1137" s="223"/>
      <c r="BD1137" s="223"/>
      <c r="BE1137" s="223"/>
      <c r="BF1137" s="223"/>
      <c r="BG1137" s="223"/>
      <c r="BH1137" s="223"/>
      <c r="BI1137" s="223"/>
      <c r="BJ1137" s="223"/>
      <c r="BK1137" s="223"/>
      <c r="BL1137" s="223"/>
      <c r="BM1137" s="223"/>
      <c r="BN1137" s="223"/>
      <c r="BO1137" s="223"/>
      <c r="BP1137" s="223"/>
      <c r="BQ1137" s="223"/>
      <c r="BR1137" s="223"/>
      <c r="BS1137" s="223"/>
      <c r="BT1137" s="223"/>
      <c r="BU1137" s="223"/>
      <c r="BV1137" s="223"/>
      <c r="BW1137" s="223"/>
      <c r="BX1137" s="223"/>
      <c r="BY1137" s="223"/>
      <c r="BZ1137" s="223"/>
      <c r="CA1137" s="223"/>
      <c r="CB1137" s="223"/>
      <c r="CC1137" s="223"/>
      <c r="CD1137" s="223"/>
      <c r="CE1137" s="223"/>
      <c r="CF1137" s="223"/>
      <c r="CG1137" s="223"/>
      <c r="CH1137" s="223"/>
      <c r="CI1137" s="223"/>
      <c r="CJ1137" s="223"/>
      <c r="CK1137" s="223"/>
      <c r="CL1137" s="223"/>
      <c r="CM1137" s="223"/>
      <c r="CN1137" s="223"/>
    </row>
    <row r="1138" spans="3:152" ht="14.25" customHeight="1" x14ac:dyDescent="0.35">
      <c r="D1138" s="297"/>
      <c r="E1138" s="297"/>
      <c r="F1138" s="297"/>
      <c r="G1138" s="297"/>
      <c r="H1138" s="297"/>
      <c r="I1138" s="297"/>
      <c r="J1138" s="297"/>
      <c r="K1138" s="297"/>
      <c r="L1138" s="297"/>
      <c r="M1138" s="297"/>
      <c r="N1138" s="297"/>
      <c r="O1138" s="297"/>
      <c r="P1138" s="297"/>
      <c r="Q1138" s="297"/>
      <c r="R1138" s="297"/>
      <c r="S1138" s="297"/>
      <c r="T1138" s="297"/>
      <c r="U1138" s="297"/>
      <c r="V1138" s="297"/>
      <c r="W1138" s="297"/>
      <c r="X1138" s="297"/>
      <c r="Y1138" s="297"/>
      <c r="Z1138" s="297"/>
      <c r="AA1138" s="297"/>
      <c r="AB1138" s="297"/>
      <c r="AC1138" s="297"/>
      <c r="AD1138" s="297"/>
      <c r="AE1138" s="297"/>
      <c r="AF1138" s="297"/>
      <c r="AG1138" s="297"/>
      <c r="AH1138" s="297"/>
      <c r="AI1138" s="297"/>
      <c r="AJ1138" s="297"/>
      <c r="AK1138" s="297"/>
      <c r="AL1138" s="297"/>
      <c r="AM1138" s="297"/>
      <c r="AN1138" s="297"/>
      <c r="AO1138" s="297"/>
      <c r="AP1138" s="297"/>
      <c r="AQ1138" s="297"/>
      <c r="AR1138" s="297"/>
      <c r="AS1138" s="297"/>
      <c r="AT1138" s="297"/>
      <c r="AU1138" s="297"/>
      <c r="AV1138" s="297"/>
      <c r="AW1138" s="297"/>
      <c r="AX1138" s="297"/>
      <c r="AY1138" s="297"/>
      <c r="AZ1138" s="297"/>
      <c r="BA1138" s="297"/>
      <c r="BB1138" s="297"/>
      <c r="BC1138" s="297"/>
      <c r="BD1138" s="297"/>
      <c r="BE1138" s="297"/>
      <c r="BF1138" s="297"/>
      <c r="BG1138" s="297"/>
      <c r="BH1138" s="297"/>
      <c r="BI1138" s="297"/>
      <c r="BJ1138" s="297"/>
      <c r="BK1138" s="297"/>
      <c r="BL1138" s="297"/>
      <c r="BM1138" s="297"/>
      <c r="BN1138" s="297"/>
      <c r="BO1138" s="297"/>
      <c r="BP1138" s="297"/>
      <c r="BQ1138" s="297"/>
      <c r="BR1138" s="297"/>
      <c r="BS1138" s="297"/>
      <c r="BT1138" s="297"/>
      <c r="BU1138" s="297"/>
      <c r="BV1138" s="297"/>
      <c r="BW1138" s="297"/>
      <c r="BX1138" s="297"/>
      <c r="BY1138" s="297"/>
      <c r="BZ1138" s="297"/>
      <c r="CA1138" s="297"/>
      <c r="CB1138" s="297"/>
      <c r="CC1138" s="297"/>
      <c r="CD1138" s="297"/>
      <c r="CE1138" s="297"/>
      <c r="CF1138" s="297"/>
      <c r="CG1138" s="297"/>
      <c r="CH1138" s="297"/>
      <c r="CI1138" s="297"/>
      <c r="CJ1138" s="297"/>
      <c r="CK1138" s="297"/>
      <c r="CL1138" s="297"/>
      <c r="CM1138" s="297"/>
      <c r="CN1138" s="297"/>
    </row>
    <row r="1139" spans="3:152" ht="14.25" customHeight="1" x14ac:dyDescent="0.35">
      <c r="D1139" s="246" t="s">
        <v>587</v>
      </c>
      <c r="E1139" s="247"/>
      <c r="F1139" s="247"/>
      <c r="G1139" s="247"/>
      <c r="H1139" s="247"/>
      <c r="I1139" s="247"/>
      <c r="J1139" s="247"/>
      <c r="K1139" s="247"/>
      <c r="L1139" s="247"/>
      <c r="M1139" s="247"/>
      <c r="N1139" s="247"/>
      <c r="O1139" s="247"/>
      <c r="P1139" s="246" t="s">
        <v>588</v>
      </c>
      <c r="Q1139" s="247"/>
      <c r="R1139" s="247"/>
      <c r="S1139" s="247"/>
      <c r="T1139" s="247"/>
      <c r="U1139" s="247"/>
      <c r="V1139" s="247"/>
      <c r="W1139" s="247"/>
      <c r="X1139" s="247"/>
      <c r="Y1139" s="247"/>
      <c r="Z1139" s="247"/>
      <c r="AA1139" s="247"/>
      <c r="AB1139" s="246" t="s">
        <v>589</v>
      </c>
      <c r="AC1139" s="247"/>
      <c r="AD1139" s="247"/>
      <c r="AE1139" s="247"/>
      <c r="AF1139" s="247"/>
      <c r="AG1139" s="247"/>
      <c r="AH1139" s="247"/>
      <c r="AI1139" s="247"/>
      <c r="AJ1139" s="247"/>
      <c r="AK1139" s="247"/>
      <c r="AL1139" s="247"/>
      <c r="AM1139" s="247"/>
      <c r="AN1139" s="246" t="s">
        <v>590</v>
      </c>
      <c r="AO1139" s="247"/>
      <c r="AP1139" s="247"/>
      <c r="AQ1139" s="247"/>
      <c r="AR1139" s="247"/>
      <c r="AS1139" s="247"/>
      <c r="AT1139" s="247"/>
      <c r="AU1139" s="247"/>
      <c r="AV1139" s="247"/>
      <c r="AW1139" s="247"/>
      <c r="AX1139" s="247"/>
      <c r="AY1139" s="247"/>
      <c r="AZ1139" s="246" t="s">
        <v>591</v>
      </c>
      <c r="BA1139" s="247"/>
      <c r="BB1139" s="247"/>
      <c r="BC1139" s="247"/>
      <c r="BD1139" s="247"/>
      <c r="BE1139" s="247"/>
      <c r="BF1139" s="247"/>
      <c r="BG1139" s="247"/>
      <c r="BH1139" s="247"/>
      <c r="BI1139" s="247"/>
      <c r="BJ1139" s="247"/>
      <c r="BK1139" s="247"/>
      <c r="BL1139" s="247"/>
      <c r="BM1139" s="247"/>
      <c r="BN1139" s="247"/>
      <c r="BO1139" s="247"/>
      <c r="BP1139" s="578" t="s">
        <v>592</v>
      </c>
      <c r="BQ1139" s="579"/>
      <c r="BR1139" s="579"/>
      <c r="BS1139" s="579"/>
      <c r="BT1139" s="579"/>
      <c r="BU1139" s="579"/>
      <c r="BV1139" s="579"/>
      <c r="BW1139" s="579"/>
      <c r="BX1139" s="579"/>
      <c r="BY1139" s="579"/>
      <c r="BZ1139" s="579"/>
      <c r="CA1139" s="580"/>
      <c r="CB1139" s="246" t="s">
        <v>593</v>
      </c>
      <c r="CC1139" s="247"/>
      <c r="CD1139" s="247"/>
      <c r="CE1139" s="247"/>
      <c r="CF1139" s="247"/>
      <c r="CG1139" s="247"/>
      <c r="CH1139" s="247"/>
      <c r="CI1139" s="247"/>
      <c r="CJ1139" s="247"/>
      <c r="CK1139" s="247"/>
      <c r="CL1139" s="247"/>
      <c r="CM1139" s="247"/>
      <c r="CN1139" s="248"/>
    </row>
    <row r="1140" spans="3:152" ht="14.25" customHeight="1" x14ac:dyDescent="0.35">
      <c r="D1140" s="249"/>
      <c r="E1140" s="250"/>
      <c r="F1140" s="250"/>
      <c r="G1140" s="250"/>
      <c r="H1140" s="250"/>
      <c r="I1140" s="250"/>
      <c r="J1140" s="250"/>
      <c r="K1140" s="250"/>
      <c r="L1140" s="250"/>
      <c r="M1140" s="250"/>
      <c r="N1140" s="250"/>
      <c r="O1140" s="250"/>
      <c r="P1140" s="249"/>
      <c r="Q1140" s="250"/>
      <c r="R1140" s="250"/>
      <c r="S1140" s="250"/>
      <c r="T1140" s="250"/>
      <c r="U1140" s="250"/>
      <c r="V1140" s="250"/>
      <c r="W1140" s="250"/>
      <c r="X1140" s="250"/>
      <c r="Y1140" s="250"/>
      <c r="Z1140" s="250"/>
      <c r="AA1140" s="250"/>
      <c r="AB1140" s="249"/>
      <c r="AC1140" s="250"/>
      <c r="AD1140" s="250"/>
      <c r="AE1140" s="250"/>
      <c r="AF1140" s="250"/>
      <c r="AG1140" s="250"/>
      <c r="AH1140" s="250"/>
      <c r="AI1140" s="250"/>
      <c r="AJ1140" s="250"/>
      <c r="AK1140" s="250"/>
      <c r="AL1140" s="250"/>
      <c r="AM1140" s="250"/>
      <c r="AN1140" s="249"/>
      <c r="AO1140" s="250"/>
      <c r="AP1140" s="250"/>
      <c r="AQ1140" s="250"/>
      <c r="AR1140" s="250"/>
      <c r="AS1140" s="250"/>
      <c r="AT1140" s="250"/>
      <c r="AU1140" s="250"/>
      <c r="AV1140" s="250"/>
      <c r="AW1140" s="250"/>
      <c r="AX1140" s="250"/>
      <c r="AY1140" s="250"/>
      <c r="AZ1140" s="249"/>
      <c r="BA1140" s="250"/>
      <c r="BB1140" s="250"/>
      <c r="BC1140" s="250"/>
      <c r="BD1140" s="250"/>
      <c r="BE1140" s="250"/>
      <c r="BF1140" s="250"/>
      <c r="BG1140" s="250"/>
      <c r="BH1140" s="250"/>
      <c r="BI1140" s="250"/>
      <c r="BJ1140" s="250"/>
      <c r="BK1140" s="250"/>
      <c r="BL1140" s="250"/>
      <c r="BM1140" s="250"/>
      <c r="BN1140" s="250"/>
      <c r="BO1140" s="250"/>
      <c r="BP1140" s="581"/>
      <c r="BQ1140" s="582"/>
      <c r="BR1140" s="582"/>
      <c r="BS1140" s="582"/>
      <c r="BT1140" s="582"/>
      <c r="BU1140" s="582"/>
      <c r="BV1140" s="582"/>
      <c r="BW1140" s="582"/>
      <c r="BX1140" s="582"/>
      <c r="BY1140" s="582"/>
      <c r="BZ1140" s="582"/>
      <c r="CA1140" s="583"/>
      <c r="CB1140" s="249"/>
      <c r="CC1140" s="250"/>
      <c r="CD1140" s="250"/>
      <c r="CE1140" s="250"/>
      <c r="CF1140" s="250"/>
      <c r="CG1140" s="250"/>
      <c r="CH1140" s="250"/>
      <c r="CI1140" s="250"/>
      <c r="CJ1140" s="250"/>
      <c r="CK1140" s="250"/>
      <c r="CL1140" s="250"/>
      <c r="CM1140" s="250"/>
      <c r="CN1140" s="251"/>
    </row>
    <row r="1141" spans="3:152" ht="14.25" customHeight="1" x14ac:dyDescent="0.35">
      <c r="D1141" s="584"/>
      <c r="E1141" s="585"/>
      <c r="F1141" s="585"/>
      <c r="G1141" s="585"/>
      <c r="H1141" s="585"/>
      <c r="I1141" s="585"/>
      <c r="J1141" s="585"/>
      <c r="K1141" s="585"/>
      <c r="L1141" s="585"/>
      <c r="M1141" s="585"/>
      <c r="N1141" s="585"/>
      <c r="O1141" s="585"/>
      <c r="P1141" s="401">
        <v>178811213</v>
      </c>
      <c r="Q1141" s="215"/>
      <c r="R1141" s="215"/>
      <c r="S1141" s="215"/>
      <c r="T1141" s="215"/>
      <c r="U1141" s="215"/>
      <c r="V1141" s="215"/>
      <c r="W1141" s="215"/>
      <c r="X1141" s="215"/>
      <c r="Y1141" s="215"/>
      <c r="Z1141" s="215"/>
      <c r="AA1141" s="215"/>
      <c r="AB1141" s="586">
        <v>1880769934</v>
      </c>
      <c r="AC1141" s="221"/>
      <c r="AD1141" s="221"/>
      <c r="AE1141" s="221"/>
      <c r="AF1141" s="221"/>
      <c r="AG1141" s="221"/>
      <c r="AH1141" s="221"/>
      <c r="AI1141" s="221"/>
      <c r="AJ1141" s="221"/>
      <c r="AK1141" s="221"/>
      <c r="AL1141" s="221"/>
      <c r="AM1141" s="221"/>
      <c r="AN1141" s="587">
        <v>58265339</v>
      </c>
      <c r="AO1141" s="587"/>
      <c r="AP1141" s="587"/>
      <c r="AQ1141" s="587"/>
      <c r="AR1141" s="587"/>
      <c r="AS1141" s="587"/>
      <c r="AT1141" s="587"/>
      <c r="AU1141" s="587"/>
      <c r="AV1141" s="587"/>
      <c r="AW1141" s="587"/>
      <c r="AX1141" s="587"/>
      <c r="AY1141" s="587"/>
      <c r="AZ1141" s="587">
        <v>46358931</v>
      </c>
      <c r="BA1141" s="587"/>
      <c r="BB1141" s="587"/>
      <c r="BC1141" s="587"/>
      <c r="BD1141" s="587"/>
      <c r="BE1141" s="587"/>
      <c r="BF1141" s="587"/>
      <c r="BG1141" s="587"/>
      <c r="BH1141" s="587"/>
      <c r="BI1141" s="587"/>
      <c r="BJ1141" s="587"/>
      <c r="BK1141" s="587"/>
      <c r="BL1141" s="587">
        <v>23285694.5</v>
      </c>
      <c r="BM1141" s="587"/>
      <c r="BN1141" s="587"/>
      <c r="BO1141" s="587"/>
      <c r="BP1141" s="587"/>
      <c r="BQ1141" s="587"/>
      <c r="BR1141" s="587"/>
      <c r="BS1141" s="587"/>
      <c r="BT1141" s="587"/>
      <c r="BU1141" s="587"/>
      <c r="BV1141" s="587"/>
      <c r="BW1141" s="587"/>
      <c r="BX1141" s="587"/>
      <c r="BY1141" s="587"/>
      <c r="BZ1141" s="587"/>
      <c r="CA1141" s="587"/>
      <c r="CB1141" s="590">
        <v>390893899.43000001</v>
      </c>
      <c r="CC1141" s="590"/>
      <c r="CD1141" s="590"/>
      <c r="CE1141" s="590"/>
      <c r="CF1141" s="590"/>
      <c r="CG1141" s="590"/>
      <c r="CH1141" s="590"/>
      <c r="CI1141" s="590"/>
      <c r="CJ1141" s="590"/>
      <c r="CK1141" s="590"/>
      <c r="CL1141" s="590"/>
      <c r="CM1141" s="590"/>
      <c r="CN1141" s="653">
        <v>2135226883</v>
      </c>
      <c r="CO1141" s="653"/>
      <c r="CP1141" s="653"/>
      <c r="CQ1141" s="653"/>
      <c r="CR1141" s="653"/>
      <c r="CS1141" s="653"/>
      <c r="CT1141" s="653"/>
      <c r="CU1141" s="653"/>
      <c r="CV1141" s="653"/>
      <c r="CW1141" s="653"/>
      <c r="CX1141" s="653"/>
      <c r="CY1141" s="653"/>
      <c r="CZ1141" s="653"/>
    </row>
    <row r="1142" spans="3:152" ht="14.25" customHeight="1" x14ac:dyDescent="0.35">
      <c r="D1142" s="592" t="s">
        <v>576</v>
      </c>
      <c r="E1142" s="592"/>
      <c r="F1142" s="592"/>
      <c r="G1142" s="592"/>
      <c r="H1142" s="592"/>
      <c r="I1142" s="592"/>
      <c r="J1142" s="592"/>
      <c r="K1142" s="592"/>
      <c r="L1142" s="592"/>
      <c r="M1142" s="592"/>
      <c r="N1142" s="592"/>
      <c r="O1142" s="592"/>
      <c r="P1142" s="592"/>
      <c r="Q1142" s="592"/>
      <c r="R1142" s="592"/>
      <c r="S1142" s="592"/>
      <c r="T1142" s="592"/>
      <c r="U1142" s="592"/>
      <c r="V1142" s="592"/>
      <c r="W1142" s="592"/>
      <c r="X1142" s="592"/>
      <c r="Y1142" s="592"/>
      <c r="Z1142" s="592"/>
      <c r="AA1142" s="592"/>
      <c r="AB1142" s="592"/>
      <c r="AC1142" s="592"/>
      <c r="AD1142" s="592"/>
      <c r="AE1142" s="592"/>
      <c r="AF1142" s="592"/>
      <c r="AG1142" s="592"/>
      <c r="AH1142" s="592"/>
      <c r="AI1142" s="592"/>
      <c r="AJ1142" s="592"/>
      <c r="AK1142" s="592"/>
      <c r="AL1142" s="592"/>
      <c r="AM1142" s="592"/>
      <c r="AN1142" s="592"/>
      <c r="AO1142" s="592"/>
      <c r="AP1142" s="592"/>
      <c r="AQ1142" s="592"/>
      <c r="AR1142" s="592"/>
      <c r="AS1142" s="592"/>
      <c r="AT1142" s="592"/>
      <c r="AU1142" s="592"/>
      <c r="AV1142" s="592"/>
      <c r="AW1142" s="592"/>
      <c r="AX1142" s="592"/>
      <c r="AY1142" s="592"/>
      <c r="AZ1142" s="592"/>
      <c r="BA1142" s="592"/>
      <c r="BB1142" s="592"/>
      <c r="BC1142" s="592"/>
      <c r="BD1142" s="592"/>
      <c r="BE1142" s="592"/>
      <c r="BF1142" s="592"/>
      <c r="BG1142" s="592"/>
      <c r="BH1142" s="592"/>
      <c r="BI1142" s="592"/>
      <c r="BJ1142" s="592"/>
      <c r="BK1142" s="592"/>
      <c r="BL1142" s="592"/>
      <c r="BM1142" s="592"/>
      <c r="BN1142" s="592"/>
      <c r="BO1142" s="592"/>
      <c r="BP1142" s="592"/>
      <c r="BQ1142" s="592"/>
      <c r="BR1142" s="592"/>
      <c r="BS1142" s="592"/>
      <c r="BT1142" s="592"/>
      <c r="BU1142" s="592"/>
      <c r="BV1142" s="592"/>
      <c r="BW1142" s="592"/>
      <c r="BX1142" s="592"/>
      <c r="BY1142" s="592"/>
      <c r="BZ1142" s="592"/>
      <c r="CA1142" s="592"/>
      <c r="CB1142" s="592"/>
      <c r="CC1142" s="592"/>
      <c r="CD1142" s="592"/>
      <c r="CE1142" s="592"/>
      <c r="CF1142" s="592"/>
      <c r="CG1142" s="592"/>
      <c r="CH1142" s="592"/>
      <c r="CI1142" s="592"/>
      <c r="CJ1142" s="592"/>
      <c r="CK1142" s="592"/>
      <c r="CL1142" s="592"/>
      <c r="CM1142" s="592"/>
      <c r="CN1142" s="592"/>
    </row>
    <row r="1143" spans="3:152" ht="14.25" customHeight="1" x14ac:dyDescent="0.35">
      <c r="D1143" s="80"/>
      <c r="E1143" s="80"/>
      <c r="F1143" s="80"/>
      <c r="G1143" s="80"/>
      <c r="H1143" s="80"/>
      <c r="I1143" s="80"/>
      <c r="J1143" s="80"/>
      <c r="K1143" s="80"/>
      <c r="L1143" s="80"/>
      <c r="M1143" s="80"/>
      <c r="N1143" s="80"/>
      <c r="O1143" s="80"/>
      <c r="P1143" s="80"/>
      <c r="Q1143" s="80"/>
      <c r="R1143" s="80"/>
      <c r="S1143" s="80"/>
      <c r="T1143" s="80"/>
      <c r="U1143" s="80"/>
      <c r="V1143" s="80"/>
      <c r="W1143" s="80"/>
      <c r="X1143" s="80"/>
      <c r="Y1143" s="80"/>
      <c r="Z1143" s="80"/>
      <c r="AA1143" s="80"/>
      <c r="AB1143" s="80"/>
      <c r="AC1143" s="80"/>
      <c r="AD1143" s="80"/>
      <c r="AE1143" s="80"/>
      <c r="AF1143" s="80"/>
      <c r="AG1143" s="80"/>
      <c r="AH1143" s="80"/>
      <c r="AI1143" s="80"/>
      <c r="AJ1143" s="80"/>
      <c r="AK1143" s="80"/>
      <c r="AL1143" s="80"/>
      <c r="AM1143" s="80"/>
      <c r="AN1143" s="80"/>
      <c r="AO1143" s="80"/>
      <c r="AP1143" s="80"/>
      <c r="AQ1143" s="80"/>
      <c r="AR1143" s="80"/>
      <c r="AS1143" s="80"/>
      <c r="AT1143" s="80"/>
      <c r="AU1143" s="80"/>
      <c r="AV1143" s="80"/>
      <c r="AW1143" s="80"/>
      <c r="AX1143" s="80"/>
      <c r="AY1143" s="80"/>
      <c r="AZ1143" s="80"/>
      <c r="BA1143" s="80"/>
      <c r="BB1143" s="80"/>
      <c r="BC1143" s="80"/>
      <c r="BD1143" s="80"/>
      <c r="BE1143" s="80"/>
      <c r="BF1143" s="80"/>
      <c r="BG1143" s="80"/>
      <c r="BH1143" s="80"/>
      <c r="BI1143" s="80"/>
      <c r="BJ1143" s="80"/>
      <c r="BK1143" s="80"/>
      <c r="BL1143" s="80"/>
      <c r="BM1143" s="80"/>
      <c r="BN1143" s="80"/>
      <c r="BO1143" s="80"/>
      <c r="BP1143" s="80"/>
      <c r="BQ1143" s="80"/>
      <c r="BR1143" s="80"/>
      <c r="BS1143" s="80"/>
      <c r="BT1143" s="80"/>
      <c r="BU1143" s="80"/>
      <c r="BV1143" s="80"/>
      <c r="BW1143" s="80"/>
      <c r="BX1143" s="80"/>
      <c r="BY1143" s="80"/>
      <c r="BZ1143" s="80"/>
      <c r="CA1143" s="80"/>
      <c r="CB1143" s="80"/>
      <c r="CC1143" s="80"/>
      <c r="CD1143" s="80"/>
      <c r="CE1143" s="80"/>
      <c r="CF1143" s="80"/>
      <c r="CG1143" s="80"/>
      <c r="CH1143" s="80"/>
      <c r="CI1143" s="80"/>
      <c r="CJ1143" s="80"/>
      <c r="CK1143" s="80"/>
      <c r="CL1143" s="80"/>
      <c r="CM1143" s="80"/>
      <c r="CN1143" s="80"/>
    </row>
    <row r="1144" spans="3:152" ht="14.25" customHeight="1" x14ac:dyDescent="0.35">
      <c r="D1144" s="429" t="s">
        <v>818</v>
      </c>
      <c r="E1144" s="429"/>
      <c r="F1144" s="429"/>
      <c r="G1144" s="429"/>
      <c r="H1144" s="429"/>
      <c r="I1144" s="429"/>
      <c r="J1144" s="429"/>
      <c r="K1144" s="429"/>
      <c r="L1144" s="429"/>
      <c r="M1144" s="429"/>
      <c r="N1144" s="429"/>
      <c r="O1144" s="429"/>
      <c r="P1144" s="429"/>
      <c r="Q1144" s="429"/>
      <c r="R1144" s="429"/>
      <c r="S1144" s="429"/>
      <c r="T1144" s="429"/>
      <c r="U1144" s="429"/>
      <c r="V1144" s="429"/>
      <c r="W1144" s="429"/>
      <c r="X1144" s="429"/>
      <c r="Y1144" s="429"/>
      <c r="Z1144" s="429"/>
      <c r="AA1144" s="429"/>
      <c r="AB1144" s="429"/>
      <c r="AC1144" s="429"/>
      <c r="AD1144" s="429"/>
      <c r="AE1144" s="429"/>
      <c r="AF1144" s="429"/>
      <c r="AG1144" s="429"/>
      <c r="AH1144" s="429"/>
      <c r="AI1144" s="429"/>
      <c r="AJ1144" s="429"/>
      <c r="AK1144" s="429"/>
      <c r="AL1144" s="429"/>
      <c r="AM1144" s="429"/>
      <c r="AN1144" s="429"/>
      <c r="AO1144" s="429"/>
      <c r="AP1144" s="429"/>
      <c r="AQ1144" s="429"/>
      <c r="AR1144" s="429"/>
      <c r="AS1144" s="429"/>
      <c r="AT1144" s="429"/>
      <c r="AU1144" s="429"/>
      <c r="AV1144" s="429"/>
      <c r="AW1144" s="429"/>
      <c r="AX1144" s="429"/>
      <c r="AY1144" s="429"/>
      <c r="AZ1144" s="429"/>
      <c r="BA1144" s="429"/>
      <c r="BB1144" s="429"/>
      <c r="BC1144" s="429"/>
      <c r="BD1144" s="429"/>
      <c r="BE1144" s="429"/>
      <c r="BF1144" s="429"/>
      <c r="BG1144" s="429"/>
      <c r="BH1144" s="429"/>
      <c r="BI1144" s="429"/>
      <c r="BJ1144" s="429"/>
      <c r="BK1144" s="429"/>
      <c r="BL1144" s="429"/>
      <c r="BM1144" s="429"/>
      <c r="BN1144" s="429"/>
      <c r="BO1144" s="429"/>
      <c r="BP1144" s="429"/>
      <c r="BQ1144" s="429"/>
      <c r="BR1144" s="429"/>
      <c r="BS1144" s="429"/>
      <c r="BT1144" s="429"/>
      <c r="BU1144" s="429"/>
      <c r="BV1144" s="429"/>
      <c r="BW1144" s="429"/>
      <c r="BX1144" s="429"/>
      <c r="BY1144" s="429"/>
      <c r="BZ1144" s="429"/>
      <c r="CA1144" s="429"/>
      <c r="CB1144" s="429"/>
      <c r="CC1144" s="429"/>
      <c r="CD1144" s="429"/>
      <c r="CE1144" s="429"/>
      <c r="CF1144" s="429"/>
      <c r="CG1144" s="429"/>
      <c r="CH1144" s="429"/>
      <c r="CI1144" s="429"/>
      <c r="CJ1144" s="429"/>
      <c r="CK1144" s="429"/>
      <c r="CL1144" s="429"/>
      <c r="CM1144" s="429"/>
      <c r="CN1144" s="429"/>
    </row>
    <row r="1145" spans="3:152" ht="14.25" customHeight="1" x14ac:dyDescent="0.35">
      <c r="D1145" s="429"/>
      <c r="E1145" s="429"/>
      <c r="F1145" s="429"/>
      <c r="G1145" s="429"/>
      <c r="H1145" s="429"/>
      <c r="I1145" s="429"/>
      <c r="J1145" s="429"/>
      <c r="K1145" s="429"/>
      <c r="L1145" s="429"/>
      <c r="M1145" s="429"/>
      <c r="N1145" s="429"/>
      <c r="O1145" s="429"/>
      <c r="P1145" s="429"/>
      <c r="Q1145" s="429"/>
      <c r="R1145" s="429"/>
      <c r="S1145" s="429"/>
      <c r="T1145" s="429"/>
      <c r="U1145" s="429"/>
      <c r="V1145" s="429"/>
      <c r="W1145" s="429"/>
      <c r="X1145" s="429"/>
      <c r="Y1145" s="429"/>
      <c r="Z1145" s="429"/>
      <c r="AA1145" s="429"/>
      <c r="AB1145" s="429"/>
      <c r="AC1145" s="429"/>
      <c r="AD1145" s="429"/>
      <c r="AE1145" s="429"/>
      <c r="AF1145" s="429"/>
      <c r="AG1145" s="429"/>
      <c r="AH1145" s="429"/>
      <c r="AI1145" s="429"/>
      <c r="AJ1145" s="429"/>
      <c r="AK1145" s="429"/>
      <c r="AL1145" s="429"/>
      <c r="AM1145" s="429"/>
      <c r="AN1145" s="429"/>
      <c r="AO1145" s="429"/>
      <c r="AP1145" s="429"/>
      <c r="AQ1145" s="429"/>
      <c r="AR1145" s="429"/>
      <c r="AS1145" s="429"/>
      <c r="AT1145" s="429"/>
      <c r="AU1145" s="429"/>
      <c r="AV1145" s="429"/>
      <c r="AW1145" s="429"/>
      <c r="AX1145" s="429"/>
      <c r="AY1145" s="429"/>
      <c r="AZ1145" s="429"/>
      <c r="BA1145" s="429"/>
      <c r="BB1145" s="429"/>
      <c r="BC1145" s="429"/>
      <c r="BD1145" s="429"/>
      <c r="BE1145" s="429"/>
      <c r="BF1145" s="429"/>
      <c r="BG1145" s="429"/>
      <c r="BH1145" s="429"/>
      <c r="BI1145" s="429"/>
      <c r="BJ1145" s="429"/>
      <c r="BK1145" s="429"/>
      <c r="BL1145" s="429"/>
      <c r="BM1145" s="429"/>
      <c r="BN1145" s="429"/>
      <c r="BO1145" s="429"/>
      <c r="BP1145" s="429"/>
      <c r="BQ1145" s="429"/>
      <c r="BR1145" s="429"/>
      <c r="BS1145" s="429"/>
      <c r="BT1145" s="429"/>
      <c r="BU1145" s="429"/>
      <c r="BV1145" s="429"/>
      <c r="BW1145" s="429"/>
      <c r="BX1145" s="429"/>
      <c r="BY1145" s="429"/>
      <c r="BZ1145" s="429"/>
      <c r="CA1145" s="429"/>
      <c r="CB1145" s="429"/>
      <c r="CC1145" s="429"/>
      <c r="CD1145" s="429"/>
      <c r="CE1145" s="429"/>
      <c r="CF1145" s="429"/>
      <c r="CG1145" s="429"/>
      <c r="CH1145" s="429"/>
      <c r="CI1145" s="429"/>
      <c r="CJ1145" s="429"/>
      <c r="CK1145" s="429"/>
      <c r="CL1145" s="429"/>
      <c r="CM1145" s="429"/>
      <c r="CN1145" s="429"/>
    </row>
    <row r="1146" spans="3:152" ht="14.25" customHeight="1" x14ac:dyDescent="0.35">
      <c r="D1146" s="132"/>
      <c r="E1146" s="132"/>
      <c r="F1146" s="132"/>
      <c r="G1146" s="132"/>
      <c r="H1146" s="132"/>
      <c r="I1146" s="132"/>
      <c r="J1146" s="132"/>
      <c r="K1146" s="132"/>
      <c r="L1146" s="132"/>
      <c r="M1146" s="132"/>
      <c r="N1146" s="132"/>
      <c r="O1146" s="132"/>
      <c r="P1146" s="132"/>
      <c r="Q1146" s="132"/>
      <c r="R1146" s="132"/>
      <c r="S1146" s="132"/>
      <c r="T1146" s="132"/>
      <c r="U1146" s="132"/>
      <c r="V1146" s="132"/>
      <c r="W1146" s="132"/>
      <c r="X1146" s="132"/>
      <c r="Y1146" s="132"/>
      <c r="Z1146" s="132"/>
      <c r="AA1146" s="132"/>
      <c r="AB1146" s="132"/>
      <c r="AC1146" s="132"/>
      <c r="AD1146" s="132"/>
      <c r="AE1146" s="132"/>
      <c r="AF1146" s="132"/>
      <c r="AG1146" s="132"/>
      <c r="AH1146" s="132"/>
      <c r="AI1146" s="132"/>
      <c r="AJ1146" s="132"/>
      <c r="AK1146" s="132"/>
      <c r="AL1146" s="132"/>
      <c r="AM1146" s="132"/>
      <c r="AN1146" s="132"/>
      <c r="AO1146" s="132"/>
      <c r="AP1146" s="132"/>
      <c r="AQ1146" s="132"/>
      <c r="AR1146" s="132"/>
      <c r="AS1146" s="132"/>
      <c r="AT1146" s="132"/>
      <c r="AU1146" s="132"/>
      <c r="AV1146" s="132"/>
      <c r="AW1146" s="132"/>
      <c r="AX1146" s="132"/>
      <c r="AY1146" s="132"/>
      <c r="AZ1146" s="132"/>
      <c r="BA1146" s="132"/>
      <c r="BB1146" s="132"/>
      <c r="BC1146" s="132"/>
      <c r="BD1146" s="132"/>
      <c r="BE1146" s="132"/>
      <c r="BF1146" s="132"/>
      <c r="BG1146" s="132"/>
      <c r="BH1146" s="132"/>
      <c r="BI1146" s="132"/>
      <c r="BJ1146" s="132"/>
      <c r="BK1146" s="132"/>
      <c r="BL1146" s="132"/>
      <c r="BM1146" s="132"/>
      <c r="BN1146" s="132"/>
      <c r="BO1146" s="132"/>
      <c r="BP1146" s="132"/>
      <c r="BQ1146" s="132"/>
      <c r="BR1146" s="132"/>
      <c r="BS1146" s="132"/>
      <c r="BT1146" s="132"/>
      <c r="BU1146" s="132"/>
      <c r="BV1146" s="132"/>
      <c r="BW1146" s="132"/>
      <c r="BX1146" s="132"/>
      <c r="BY1146" s="132"/>
      <c r="BZ1146" s="132"/>
      <c r="CA1146" s="132"/>
      <c r="CB1146" s="132"/>
      <c r="CC1146" s="132"/>
      <c r="CD1146" s="132"/>
      <c r="CE1146" s="132"/>
      <c r="CF1146" s="132"/>
      <c r="CG1146" s="132"/>
      <c r="CH1146" s="132"/>
      <c r="CI1146" s="132"/>
      <c r="CJ1146" s="132"/>
      <c r="CK1146" s="132"/>
      <c r="CL1146" s="132"/>
      <c r="CM1146" s="132"/>
      <c r="CN1146" s="132"/>
      <c r="EJ1146" s="222" t="s">
        <v>831</v>
      </c>
      <c r="EK1146" s="222"/>
      <c r="EL1146" s="222"/>
      <c r="EM1146" s="222"/>
      <c r="EN1146" s="222"/>
      <c r="EP1146" s="222" t="s">
        <v>850</v>
      </c>
      <c r="EQ1146" s="222"/>
      <c r="ER1146" s="222"/>
      <c r="ES1146" s="222"/>
      <c r="ET1146" s="222"/>
      <c r="EU1146" s="222"/>
      <c r="EV1146" s="222"/>
    </row>
    <row r="1147" spans="3:152" ht="14.25" customHeight="1" x14ac:dyDescent="0.35">
      <c r="C1147" s="223" t="s">
        <v>1005</v>
      </c>
      <c r="D1147" s="223"/>
      <c r="E1147" s="223"/>
      <c r="F1147" s="223"/>
      <c r="G1147" s="223"/>
      <c r="H1147" s="223"/>
      <c r="I1147" s="223"/>
      <c r="J1147" s="223"/>
      <c r="K1147" s="223"/>
      <c r="L1147" s="223"/>
      <c r="M1147" s="223"/>
      <c r="N1147" s="223"/>
      <c r="O1147" s="223"/>
      <c r="P1147" s="223"/>
      <c r="Q1147" s="223"/>
      <c r="R1147" s="223"/>
      <c r="S1147" s="223"/>
      <c r="T1147" s="223"/>
      <c r="U1147" s="223"/>
      <c r="V1147" s="223"/>
      <c r="W1147" s="223"/>
      <c r="X1147" s="223"/>
      <c r="Y1147" s="223"/>
      <c r="Z1147" s="223"/>
      <c r="AA1147" s="223"/>
      <c r="AB1147" s="133"/>
      <c r="AC1147" s="133"/>
      <c r="AD1147" s="133"/>
      <c r="AE1147" s="133"/>
      <c r="AF1147" s="133"/>
      <c r="AG1147" s="133"/>
      <c r="AH1147" s="133"/>
      <c r="AI1147" s="133"/>
      <c r="AJ1147" s="133"/>
      <c r="AK1147" s="133"/>
      <c r="AL1147" s="133"/>
      <c r="AM1147" s="133"/>
      <c r="AN1147" s="133"/>
      <c r="AO1147" s="133"/>
      <c r="AP1147" s="133"/>
      <c r="AQ1147" s="133"/>
      <c r="AR1147" s="133"/>
      <c r="AS1147" s="133"/>
      <c r="AT1147" s="133"/>
      <c r="AU1147" s="133"/>
      <c r="AV1147" s="133"/>
      <c r="AW1147" s="133"/>
      <c r="AX1147" s="133"/>
      <c r="AY1147" s="133"/>
      <c r="AZ1147" s="132"/>
      <c r="BA1147" s="132"/>
      <c r="BY1147" s="133"/>
      <c r="BZ1147" s="133"/>
      <c r="CA1147" s="133"/>
      <c r="CB1147" s="133"/>
      <c r="CC1147" s="133"/>
      <c r="CD1147" s="133"/>
      <c r="CE1147" s="133"/>
      <c r="CF1147" s="133"/>
      <c r="CG1147" s="133"/>
      <c r="CH1147" s="133"/>
      <c r="CI1147" s="133"/>
      <c r="CJ1147" s="133"/>
      <c r="CK1147" s="133"/>
      <c r="CL1147" s="133"/>
      <c r="CM1147" s="133"/>
      <c r="CN1147" s="133"/>
      <c r="CO1147" s="133"/>
      <c r="EJ1147" s="134" t="s">
        <v>819</v>
      </c>
      <c r="EK1147" s="134" t="s">
        <v>820</v>
      </c>
      <c r="EL1147" s="134" t="s">
        <v>821</v>
      </c>
      <c r="EM1147" s="134" t="s">
        <v>822</v>
      </c>
      <c r="EN1147" s="134" t="s">
        <v>823</v>
      </c>
      <c r="EP1147" s="134" t="s">
        <v>824</v>
      </c>
      <c r="EQ1147" s="134" t="s">
        <v>825</v>
      </c>
      <c r="ER1147" s="134" t="s">
        <v>826</v>
      </c>
      <c r="ES1147" s="134" t="s">
        <v>827</v>
      </c>
      <c r="ET1147" s="134" t="s">
        <v>828</v>
      </c>
      <c r="EU1147" s="134" t="s">
        <v>829</v>
      </c>
      <c r="EV1147" s="135" t="s">
        <v>830</v>
      </c>
    </row>
    <row r="1148" spans="3:152" ht="14.25" customHeight="1" x14ac:dyDescent="0.35">
      <c r="C1148" s="223"/>
      <c r="D1148" s="223"/>
      <c r="E1148" s="223"/>
      <c r="F1148" s="223"/>
      <c r="G1148" s="223"/>
      <c r="H1148" s="223"/>
      <c r="I1148" s="223"/>
      <c r="J1148" s="223"/>
      <c r="K1148" s="223"/>
      <c r="L1148" s="223"/>
      <c r="M1148" s="223"/>
      <c r="N1148" s="223"/>
      <c r="O1148" s="223"/>
      <c r="P1148" s="223"/>
      <c r="Q1148" s="223"/>
      <c r="R1148" s="223"/>
      <c r="S1148" s="223"/>
      <c r="T1148" s="223"/>
      <c r="U1148" s="223"/>
      <c r="V1148" s="223"/>
      <c r="W1148" s="132"/>
      <c r="X1148" s="132"/>
      <c r="Y1148" s="132"/>
      <c r="Z1148" s="132"/>
      <c r="AA1148" s="132"/>
      <c r="AB1148" s="132"/>
      <c r="AC1148" s="132"/>
      <c r="AD1148" s="132"/>
      <c r="AE1148" s="132"/>
      <c r="AF1148" s="132"/>
      <c r="AG1148" s="132"/>
      <c r="AH1148" s="132"/>
      <c r="AI1148" s="132"/>
      <c r="AJ1148" s="132"/>
      <c r="AK1148" s="132"/>
      <c r="AL1148" s="132"/>
      <c r="AM1148" s="132"/>
      <c r="AN1148" s="132"/>
      <c r="AO1148" s="132"/>
      <c r="AP1148" s="132"/>
      <c r="AQ1148" s="132"/>
      <c r="AR1148" s="132"/>
      <c r="AS1148" s="132"/>
      <c r="AT1148" s="132"/>
      <c r="AU1148" s="132"/>
      <c r="AV1148" s="132"/>
      <c r="AW1148" s="132"/>
      <c r="AX1148" s="132"/>
      <c r="AY1148" s="132"/>
      <c r="AZ1148" s="132"/>
      <c r="BA1148" s="132"/>
      <c r="BB1148" s="132"/>
      <c r="BC1148" s="132"/>
      <c r="BD1148" s="132"/>
      <c r="BE1148" s="132"/>
      <c r="BF1148" s="132"/>
      <c r="BG1148" s="132"/>
      <c r="BH1148" s="132"/>
      <c r="BI1148" s="132"/>
      <c r="BJ1148" s="132"/>
      <c r="BK1148" s="132"/>
      <c r="BL1148" s="132"/>
      <c r="BM1148" s="132"/>
      <c r="BN1148" s="132"/>
      <c r="BO1148" s="132"/>
      <c r="BP1148" s="132"/>
      <c r="BQ1148" s="132"/>
      <c r="BR1148" s="132"/>
      <c r="BS1148" s="132"/>
      <c r="BT1148" s="132"/>
      <c r="BU1148" s="132"/>
      <c r="BV1148" s="132"/>
      <c r="BW1148" s="132"/>
      <c r="BX1148" s="132"/>
      <c r="BY1148" s="132"/>
      <c r="BZ1148" s="132"/>
      <c r="CA1148" s="132"/>
      <c r="CB1148" s="132"/>
      <c r="CC1148" s="132"/>
      <c r="CD1148" s="132"/>
      <c r="CE1148" s="132"/>
      <c r="CF1148" s="132"/>
      <c r="CG1148" s="132"/>
      <c r="CH1148" s="132"/>
      <c r="CI1148" s="132"/>
      <c r="CJ1148" s="132"/>
      <c r="CK1148" s="132"/>
      <c r="CL1148" s="132"/>
      <c r="CM1148" s="132"/>
      <c r="CO1148" s="93"/>
      <c r="EJ1148" s="136">
        <v>0</v>
      </c>
      <c r="EK1148" s="136">
        <v>0</v>
      </c>
      <c r="EL1148" s="136">
        <v>0</v>
      </c>
      <c r="EM1148" s="136">
        <v>0</v>
      </c>
      <c r="EN1148" s="136">
        <v>0</v>
      </c>
      <c r="EP1148" s="136">
        <v>0</v>
      </c>
      <c r="EQ1148" s="136">
        <v>0</v>
      </c>
      <c r="ER1148" s="136">
        <v>0</v>
      </c>
      <c r="ES1148" s="136">
        <v>0</v>
      </c>
      <c r="ET1148" s="136">
        <v>0</v>
      </c>
      <c r="EU1148" s="136">
        <v>0</v>
      </c>
      <c r="EV1148" s="136">
        <v>0</v>
      </c>
    </row>
    <row r="1149" spans="3:152" ht="14.25" customHeight="1" x14ac:dyDescent="0.35">
      <c r="C1149" s="603" t="s">
        <v>831</v>
      </c>
      <c r="D1149" s="603"/>
      <c r="E1149" s="603"/>
      <c r="F1149" s="603"/>
      <c r="G1149" s="603"/>
      <c r="H1149" s="603"/>
      <c r="I1149" s="603"/>
      <c r="J1149" s="603"/>
      <c r="K1149" s="603"/>
      <c r="L1149" s="128"/>
      <c r="M1149" s="128"/>
      <c r="N1149" s="128"/>
      <c r="O1149" s="128"/>
      <c r="P1149" s="128"/>
      <c r="Q1149" s="128"/>
      <c r="R1149" s="128"/>
      <c r="S1149" s="128"/>
      <c r="T1149" s="128"/>
      <c r="U1149" s="128"/>
      <c r="V1149" s="128"/>
      <c r="W1149" s="132"/>
      <c r="X1149" s="132"/>
      <c r="Y1149" s="132"/>
      <c r="Z1149" s="132"/>
      <c r="AA1149" s="132"/>
      <c r="AB1149" s="132"/>
      <c r="AC1149" s="132"/>
      <c r="AD1149" s="132"/>
      <c r="AE1149" s="132"/>
      <c r="AF1149" s="132"/>
      <c r="AG1149" s="132"/>
      <c r="AH1149" s="137" t="s">
        <v>832</v>
      </c>
      <c r="AI1149" s="137"/>
      <c r="AJ1149" s="137"/>
      <c r="AK1149" s="137"/>
      <c r="AL1149" s="137"/>
      <c r="AM1149" s="137"/>
      <c r="AN1149" s="137"/>
      <c r="AO1149" s="137"/>
      <c r="AP1149" s="137"/>
      <c r="AQ1149" s="93"/>
      <c r="AR1149" s="132"/>
      <c r="AS1149" s="132"/>
      <c r="AT1149" s="132"/>
      <c r="AU1149" s="132"/>
      <c r="AV1149" s="132"/>
      <c r="AW1149" s="132"/>
      <c r="AX1149" s="132"/>
      <c r="AY1149" s="132"/>
      <c r="AZ1149" s="132"/>
      <c r="BA1149" s="132"/>
      <c r="BB1149" s="132"/>
      <c r="BC1149" s="132"/>
      <c r="BD1149" s="132"/>
      <c r="BE1149" s="132"/>
      <c r="BF1149" s="132"/>
      <c r="BG1149" s="132"/>
      <c r="BH1149" s="132"/>
      <c r="BI1149" s="132"/>
      <c r="BJ1149" s="132"/>
      <c r="BK1149" s="132"/>
      <c r="BL1149" s="132"/>
      <c r="BM1149" s="132"/>
      <c r="BN1149" s="132"/>
      <c r="BO1149" s="132"/>
      <c r="BP1149" s="603" t="s">
        <v>833</v>
      </c>
      <c r="BQ1149" s="603"/>
      <c r="BR1149" s="603"/>
      <c r="BS1149" s="603"/>
      <c r="BT1149" s="603"/>
      <c r="BU1149" s="603"/>
      <c r="BV1149" s="603"/>
      <c r="BW1149" s="603"/>
      <c r="BX1149" s="603"/>
      <c r="BY1149" s="132"/>
      <c r="BZ1149" s="132"/>
      <c r="CA1149" s="132"/>
      <c r="CB1149" s="132"/>
      <c r="CC1149" s="132"/>
      <c r="CD1149" s="132"/>
      <c r="CE1149" s="132"/>
      <c r="CF1149" s="132"/>
      <c r="CG1149" s="132"/>
      <c r="CH1149" s="132"/>
      <c r="CI1149" s="132"/>
      <c r="CJ1149" s="132"/>
      <c r="CK1149" s="132"/>
      <c r="CL1149" s="132"/>
      <c r="CM1149" s="132"/>
      <c r="CO1149" s="93"/>
      <c r="EJ1149" s="138"/>
      <c r="EK1149" s="138"/>
      <c r="EL1149" s="138"/>
      <c r="EM1149" s="138"/>
      <c r="EN1149" s="138"/>
      <c r="EP1149" s="138"/>
      <c r="EQ1149" s="138"/>
      <c r="ER1149" s="138"/>
      <c r="ES1149" s="138"/>
      <c r="ET1149" s="138"/>
      <c r="EU1149" s="138"/>
      <c r="EV1149" s="138"/>
    </row>
    <row r="1150" spans="3:152" ht="14.25" customHeight="1" x14ac:dyDescent="0.35">
      <c r="C1150" s="132"/>
      <c r="D1150" s="132"/>
      <c r="E1150" s="132"/>
      <c r="F1150" s="132"/>
      <c r="G1150" s="132"/>
      <c r="H1150" s="132"/>
      <c r="I1150" s="132"/>
      <c r="J1150" s="132"/>
      <c r="K1150" s="132"/>
      <c r="L1150" s="132"/>
      <c r="M1150" s="132"/>
      <c r="N1150" s="132"/>
      <c r="O1150" s="132"/>
      <c r="P1150" s="132"/>
      <c r="Q1150" s="132"/>
      <c r="R1150" s="132"/>
      <c r="S1150" s="132"/>
      <c r="T1150" s="132"/>
      <c r="U1150" s="132"/>
      <c r="V1150" s="132"/>
      <c r="W1150" s="132"/>
      <c r="X1150" s="132"/>
      <c r="Y1150" s="132"/>
      <c r="Z1150" s="132"/>
      <c r="AA1150" s="132"/>
      <c r="AB1150" s="132"/>
      <c r="AC1150" s="132"/>
      <c r="AD1150" s="132"/>
      <c r="AE1150" s="132"/>
      <c r="AF1150" s="132"/>
      <c r="AG1150" s="132"/>
      <c r="AH1150" s="132"/>
      <c r="AI1150" s="132"/>
      <c r="AJ1150" s="132"/>
      <c r="AK1150" s="132"/>
      <c r="AL1150" s="132"/>
      <c r="AM1150" s="132"/>
      <c r="AN1150" s="132"/>
      <c r="AO1150" s="132"/>
      <c r="AP1150" s="132"/>
      <c r="AQ1150" s="132"/>
      <c r="AR1150" s="132"/>
      <c r="AS1150" s="132"/>
      <c r="AT1150" s="132"/>
      <c r="AU1150" s="132"/>
      <c r="AV1150" s="132"/>
      <c r="AW1150" s="132"/>
      <c r="AX1150" s="132"/>
      <c r="AY1150" s="132"/>
      <c r="AZ1150" s="132"/>
      <c r="BA1150" s="132"/>
      <c r="BB1150" s="132"/>
      <c r="BC1150" s="132"/>
      <c r="BD1150" s="132"/>
      <c r="BE1150" s="132"/>
      <c r="BF1150" s="132"/>
      <c r="BG1150" s="132"/>
      <c r="BH1150" s="132"/>
      <c r="BI1150" s="132"/>
      <c r="BJ1150" s="132"/>
      <c r="BK1150" s="132"/>
      <c r="BL1150" s="132"/>
      <c r="BM1150" s="132"/>
      <c r="BN1150" s="132"/>
      <c r="BO1150" s="132"/>
      <c r="BP1150" s="132"/>
      <c r="BQ1150" s="132"/>
      <c r="BR1150" s="132"/>
      <c r="BS1150" s="132"/>
      <c r="BT1150" s="132"/>
      <c r="BU1150" s="132"/>
      <c r="BV1150" s="132"/>
      <c r="BW1150" s="132"/>
      <c r="BX1150" s="132"/>
      <c r="BY1150" s="132"/>
      <c r="BZ1150" s="132"/>
      <c r="CA1150" s="132"/>
      <c r="CB1150" s="132"/>
      <c r="CC1150" s="132"/>
      <c r="CD1150" s="132"/>
      <c r="CE1150" s="132"/>
      <c r="CF1150" s="132"/>
      <c r="CG1150" s="132"/>
      <c r="CH1150" s="132"/>
      <c r="CI1150" s="132"/>
      <c r="CJ1150" s="132"/>
      <c r="CK1150" s="132"/>
      <c r="CL1150" s="132"/>
      <c r="CM1150" s="132"/>
      <c r="CO1150" s="93"/>
      <c r="EJ1150" s="138"/>
      <c r="EK1150" s="138"/>
      <c r="EL1150" s="138"/>
      <c r="EM1150" s="138"/>
      <c r="EN1150" s="138"/>
      <c r="EP1150" s="138"/>
      <c r="EQ1150" s="138"/>
      <c r="ER1150" s="138"/>
      <c r="ES1150" s="138"/>
      <c r="ET1150" s="138"/>
    </row>
    <row r="1151" spans="3:152" ht="14.25" customHeight="1" x14ac:dyDescent="0.35">
      <c r="C1151" s="132"/>
      <c r="D1151" s="132"/>
      <c r="E1151" s="132"/>
      <c r="F1151" s="132"/>
      <c r="G1151" s="132"/>
      <c r="H1151" s="132"/>
      <c r="I1151" s="132"/>
      <c r="J1151" s="132"/>
      <c r="K1151" s="132"/>
      <c r="L1151" s="132"/>
      <c r="M1151" s="132"/>
      <c r="N1151" s="132"/>
      <c r="O1151" s="132"/>
      <c r="P1151" s="132"/>
      <c r="Q1151" s="132"/>
      <c r="R1151" s="132"/>
      <c r="S1151" s="132"/>
      <c r="T1151" s="132"/>
      <c r="U1151" s="132"/>
      <c r="V1151" s="132"/>
      <c r="W1151" s="132"/>
      <c r="X1151" s="132"/>
      <c r="Y1151" s="132"/>
      <c r="Z1151" s="132"/>
      <c r="AA1151" s="132"/>
      <c r="AB1151" s="132"/>
      <c r="AC1151" s="132"/>
      <c r="AD1151" s="132"/>
      <c r="AE1151" s="132"/>
      <c r="AF1151" s="132"/>
      <c r="AG1151" s="132"/>
      <c r="AH1151" s="132"/>
      <c r="AI1151" s="132"/>
      <c r="AJ1151" s="132"/>
      <c r="AK1151" s="132"/>
      <c r="AL1151" s="132"/>
      <c r="AM1151" s="132"/>
      <c r="AN1151" s="132"/>
      <c r="AO1151" s="132"/>
      <c r="AP1151" s="132"/>
      <c r="AQ1151" s="132"/>
      <c r="AR1151" s="132"/>
      <c r="AS1151" s="132"/>
      <c r="AT1151" s="132"/>
      <c r="AU1151" s="132"/>
      <c r="AV1151" s="132"/>
      <c r="AW1151" s="132"/>
      <c r="AX1151" s="132"/>
      <c r="AY1151" s="132"/>
      <c r="AZ1151" s="132"/>
      <c r="BA1151" s="132"/>
      <c r="BB1151" s="132"/>
      <c r="BC1151" s="132"/>
      <c r="BD1151" s="132"/>
      <c r="BE1151" s="132"/>
      <c r="BF1151" s="132"/>
      <c r="BG1151" s="132"/>
      <c r="BH1151" s="132"/>
      <c r="BI1151" s="132"/>
      <c r="BJ1151" s="132"/>
      <c r="BK1151" s="132"/>
      <c r="BL1151" s="132"/>
      <c r="BM1151" s="132"/>
      <c r="BN1151" s="132"/>
      <c r="BO1151" s="132"/>
      <c r="BP1151" s="132"/>
      <c r="BQ1151" s="132"/>
      <c r="BR1151" s="132"/>
      <c r="BS1151" s="132"/>
      <c r="BT1151" s="132"/>
      <c r="BU1151" s="132"/>
      <c r="BV1151" s="132"/>
      <c r="BW1151" s="132"/>
      <c r="BX1151" s="132"/>
      <c r="BY1151" s="132"/>
      <c r="BZ1151" s="132"/>
      <c r="CA1151" s="132"/>
      <c r="CB1151" s="132"/>
      <c r="CC1151" s="132"/>
      <c r="CD1151" s="132"/>
      <c r="CE1151" s="132"/>
      <c r="CF1151" s="132"/>
      <c r="CG1151" s="132"/>
      <c r="CH1151" s="132"/>
      <c r="CI1151" s="132"/>
      <c r="CJ1151" s="132"/>
      <c r="CK1151" s="132"/>
      <c r="CL1151" s="132"/>
      <c r="CM1151" s="132"/>
      <c r="CO1151" s="93"/>
      <c r="EJ1151" s="138"/>
      <c r="EK1151" s="138"/>
      <c r="EL1151" s="138"/>
      <c r="EM1151" s="138"/>
      <c r="EN1151" s="138"/>
      <c r="EP1151" s="138"/>
      <c r="EQ1151" s="138"/>
      <c r="ER1151" s="138"/>
      <c r="ES1151" s="138"/>
      <c r="ET1151" s="138"/>
    </row>
    <row r="1152" spans="3:152" ht="14.25" customHeight="1" x14ac:dyDescent="0.35">
      <c r="C1152" s="132"/>
      <c r="D1152" s="132"/>
      <c r="E1152" s="132"/>
      <c r="F1152" s="132"/>
      <c r="G1152" s="132"/>
      <c r="H1152" s="132"/>
      <c r="I1152" s="132"/>
      <c r="J1152" s="132"/>
      <c r="K1152" s="132"/>
      <c r="L1152" s="132"/>
      <c r="M1152" s="132"/>
      <c r="N1152" s="132"/>
      <c r="O1152" s="132"/>
      <c r="P1152" s="132"/>
      <c r="Q1152" s="132"/>
      <c r="R1152" s="132"/>
      <c r="S1152" s="132"/>
      <c r="T1152" s="132"/>
      <c r="U1152" s="132"/>
      <c r="V1152" s="132"/>
      <c r="W1152" s="132"/>
      <c r="X1152" s="132"/>
      <c r="Y1152" s="132"/>
      <c r="Z1152" s="132"/>
      <c r="AA1152" s="132"/>
      <c r="AB1152" s="132"/>
      <c r="AC1152" s="132"/>
      <c r="AD1152" s="132"/>
      <c r="AE1152" s="132"/>
      <c r="AF1152" s="132"/>
      <c r="AG1152" s="132"/>
      <c r="AH1152" s="132"/>
      <c r="AI1152" s="132"/>
      <c r="AJ1152" s="132"/>
      <c r="AK1152" s="132"/>
      <c r="AL1152" s="132"/>
      <c r="AM1152" s="132"/>
      <c r="AN1152" s="132"/>
      <c r="AO1152" s="132"/>
      <c r="AP1152" s="132"/>
      <c r="AQ1152" s="132"/>
      <c r="AR1152" s="132"/>
      <c r="AS1152" s="132"/>
      <c r="AT1152" s="132"/>
      <c r="AU1152" s="132"/>
      <c r="AV1152" s="132"/>
      <c r="AW1152" s="132"/>
      <c r="AX1152" s="132"/>
      <c r="AY1152" s="132"/>
      <c r="AZ1152" s="132"/>
      <c r="BA1152" s="132"/>
      <c r="BB1152" s="132"/>
      <c r="BC1152" s="132"/>
      <c r="BD1152" s="132"/>
      <c r="BE1152" s="132"/>
      <c r="BF1152" s="132"/>
      <c r="BG1152" s="132"/>
      <c r="BH1152" s="132"/>
      <c r="BI1152" s="132"/>
      <c r="BJ1152" s="132"/>
      <c r="BK1152" s="132"/>
      <c r="BL1152" s="132"/>
      <c r="BM1152" s="132"/>
      <c r="BN1152" s="132"/>
      <c r="BO1152" s="132"/>
      <c r="BP1152" s="132"/>
      <c r="BQ1152" s="132"/>
      <c r="BR1152" s="132"/>
      <c r="BS1152" s="132"/>
      <c r="BT1152" s="132"/>
      <c r="BU1152" s="132"/>
      <c r="BV1152" s="132"/>
      <c r="BW1152" s="132"/>
      <c r="BX1152" s="132"/>
      <c r="BY1152" s="132"/>
      <c r="BZ1152" s="132"/>
      <c r="CA1152" s="132"/>
      <c r="CB1152" s="132"/>
      <c r="CC1152" s="132"/>
      <c r="CD1152" s="132"/>
      <c r="CE1152" s="132"/>
      <c r="CF1152" s="132"/>
      <c r="CG1152" s="132"/>
      <c r="CH1152" s="132"/>
      <c r="CI1152" s="132"/>
      <c r="CJ1152" s="132"/>
      <c r="CK1152" s="132"/>
      <c r="CL1152" s="132"/>
      <c r="CM1152" s="132"/>
      <c r="CO1152" s="93"/>
      <c r="EJ1152" s="138"/>
      <c r="EK1152" s="138"/>
      <c r="EL1152" s="138"/>
      <c r="EM1152" s="138"/>
      <c r="EN1152" s="138"/>
      <c r="EP1152" s="138"/>
      <c r="EQ1152" s="138"/>
      <c r="ER1152" s="138"/>
      <c r="ES1152" s="138"/>
      <c r="ET1152" s="138"/>
    </row>
    <row r="1153" spans="3:150" ht="14.25" customHeight="1" x14ac:dyDescent="0.35">
      <c r="C1153" s="132"/>
      <c r="D1153" s="132"/>
      <c r="E1153" s="132"/>
      <c r="F1153" s="132"/>
      <c r="G1153" s="132"/>
      <c r="H1153" s="132"/>
      <c r="I1153" s="132"/>
      <c r="J1153" s="132"/>
      <c r="K1153" s="132"/>
      <c r="L1153" s="132"/>
      <c r="M1153" s="132"/>
      <c r="N1153" s="132"/>
      <c r="O1153" s="132"/>
      <c r="P1153" s="132"/>
      <c r="Q1153" s="132"/>
      <c r="R1153" s="132"/>
      <c r="S1153" s="132"/>
      <c r="T1153" s="132"/>
      <c r="U1153" s="132"/>
      <c r="V1153" s="132"/>
      <c r="W1153" s="132"/>
      <c r="X1153" s="132"/>
      <c r="Y1153" s="132"/>
      <c r="Z1153" s="132"/>
      <c r="AA1153" s="132"/>
      <c r="AB1153" s="132"/>
      <c r="AC1153" s="132"/>
      <c r="AD1153" s="132"/>
      <c r="AE1153" s="132"/>
      <c r="AF1153" s="132"/>
      <c r="AG1153" s="132"/>
      <c r="AH1153" s="132"/>
      <c r="AI1153" s="132"/>
      <c r="AJ1153" s="132"/>
      <c r="AK1153" s="132"/>
      <c r="AL1153" s="132"/>
      <c r="AM1153" s="132"/>
      <c r="AN1153" s="132"/>
      <c r="AO1153" s="132"/>
      <c r="AP1153" s="132"/>
      <c r="AQ1153" s="132"/>
      <c r="AR1153" s="132"/>
      <c r="AS1153" s="132"/>
      <c r="AT1153" s="132"/>
      <c r="AU1153" s="132"/>
      <c r="AV1153" s="132"/>
      <c r="AW1153" s="132"/>
      <c r="AX1153" s="132"/>
      <c r="AY1153" s="132"/>
      <c r="AZ1153" s="132"/>
      <c r="BA1153" s="132"/>
      <c r="BB1153" s="132"/>
      <c r="BC1153" s="132"/>
      <c r="BD1153" s="132"/>
      <c r="BE1153" s="132"/>
      <c r="BF1153" s="132"/>
      <c r="BG1153" s="132"/>
      <c r="BH1153" s="132"/>
      <c r="BI1153" s="132"/>
      <c r="BJ1153" s="132"/>
      <c r="BK1153" s="132"/>
      <c r="BL1153" s="132"/>
      <c r="BM1153" s="132"/>
      <c r="BN1153" s="132"/>
      <c r="BO1153" s="132"/>
      <c r="BP1153" s="132"/>
      <c r="BQ1153" s="132"/>
      <c r="BR1153" s="132"/>
      <c r="BS1153" s="132"/>
      <c r="BT1153" s="132"/>
      <c r="BU1153" s="132"/>
      <c r="BV1153" s="132"/>
      <c r="BW1153" s="132"/>
      <c r="BX1153" s="132"/>
      <c r="BY1153" s="132"/>
      <c r="BZ1153" s="132"/>
      <c r="CA1153" s="132"/>
      <c r="CB1153" s="132"/>
      <c r="CC1153" s="132"/>
      <c r="CD1153" s="132"/>
      <c r="CE1153" s="132"/>
      <c r="CF1153" s="132"/>
      <c r="CG1153" s="132"/>
      <c r="CH1153" s="132"/>
      <c r="CI1153" s="132"/>
      <c r="CJ1153" s="132"/>
      <c r="CK1153" s="132"/>
      <c r="CL1153" s="132"/>
      <c r="CM1153" s="132"/>
      <c r="CO1153" s="93"/>
      <c r="EJ1153" s="138"/>
      <c r="EK1153" s="138"/>
      <c r="EL1153" s="138"/>
      <c r="EM1153" s="138"/>
      <c r="EN1153" s="138"/>
      <c r="EP1153" s="138"/>
      <c r="EQ1153" s="138"/>
      <c r="ER1153" s="138"/>
      <c r="ES1153" s="138"/>
      <c r="ET1153" s="138"/>
    </row>
    <row r="1154" spans="3:150" ht="14.25" customHeight="1" x14ac:dyDescent="0.35">
      <c r="C1154" s="132"/>
      <c r="D1154" s="132"/>
      <c r="E1154" s="132"/>
      <c r="F1154" s="132"/>
      <c r="G1154" s="132"/>
      <c r="H1154" s="132"/>
      <c r="I1154" s="132"/>
      <c r="J1154" s="132"/>
      <c r="K1154" s="132"/>
      <c r="L1154" s="132"/>
      <c r="M1154" s="132"/>
      <c r="N1154" s="132"/>
      <c r="O1154" s="132"/>
      <c r="P1154" s="132"/>
      <c r="Q1154" s="132"/>
      <c r="R1154" s="132"/>
      <c r="S1154" s="132"/>
      <c r="T1154" s="132"/>
      <c r="U1154" s="132"/>
      <c r="V1154" s="132"/>
      <c r="W1154" s="132"/>
      <c r="X1154" s="132"/>
      <c r="Y1154" s="132"/>
      <c r="Z1154" s="132"/>
      <c r="AA1154" s="132"/>
      <c r="AB1154" s="132"/>
      <c r="AC1154" s="132"/>
      <c r="AD1154" s="132"/>
      <c r="AE1154" s="132"/>
      <c r="AF1154" s="132"/>
      <c r="AG1154" s="132"/>
      <c r="AH1154" s="132"/>
      <c r="AI1154" s="132"/>
      <c r="AJ1154" s="132"/>
      <c r="AK1154" s="132"/>
      <c r="AL1154" s="132"/>
      <c r="AM1154" s="132"/>
      <c r="AN1154" s="132"/>
      <c r="AO1154" s="132"/>
      <c r="AP1154" s="132"/>
      <c r="AQ1154" s="132"/>
      <c r="AR1154" s="132"/>
      <c r="AS1154" s="132"/>
      <c r="AT1154" s="132"/>
      <c r="AU1154" s="132"/>
      <c r="AV1154" s="132"/>
      <c r="AW1154" s="132"/>
      <c r="AX1154" s="132"/>
      <c r="AY1154" s="132"/>
      <c r="AZ1154" s="132"/>
      <c r="BA1154" s="132"/>
      <c r="BB1154" s="132"/>
      <c r="BC1154" s="132"/>
      <c r="BD1154" s="132"/>
      <c r="BE1154" s="132"/>
      <c r="BF1154" s="132"/>
      <c r="BG1154" s="132"/>
      <c r="BH1154" s="132"/>
      <c r="BI1154" s="132"/>
      <c r="BJ1154" s="132"/>
      <c r="BK1154" s="132"/>
      <c r="BL1154" s="132"/>
      <c r="BM1154" s="132"/>
      <c r="BN1154" s="132"/>
      <c r="BO1154" s="132"/>
      <c r="BP1154" s="132"/>
      <c r="BQ1154" s="132"/>
      <c r="BR1154" s="132"/>
      <c r="BS1154" s="132"/>
      <c r="BT1154" s="132"/>
      <c r="BU1154" s="132"/>
      <c r="BV1154" s="132"/>
      <c r="BW1154" s="132"/>
      <c r="BX1154" s="132"/>
      <c r="BY1154" s="132"/>
      <c r="BZ1154" s="132"/>
      <c r="CA1154" s="132"/>
      <c r="CB1154" s="132"/>
      <c r="CC1154" s="132"/>
      <c r="CD1154" s="132"/>
      <c r="CE1154" s="132"/>
      <c r="CF1154" s="132"/>
      <c r="CG1154" s="132"/>
      <c r="CH1154" s="132"/>
      <c r="CI1154" s="132"/>
      <c r="CJ1154" s="132"/>
      <c r="CK1154" s="132"/>
      <c r="CL1154" s="132"/>
      <c r="CM1154" s="132"/>
      <c r="CO1154" s="93"/>
      <c r="EJ1154" s="138"/>
      <c r="EK1154" s="138"/>
      <c r="EL1154" s="138"/>
      <c r="EM1154" s="138"/>
      <c r="EN1154" s="138"/>
      <c r="EP1154" s="138"/>
      <c r="EQ1154" s="138"/>
      <c r="ER1154" s="138"/>
      <c r="ES1154" s="138"/>
      <c r="ET1154" s="138"/>
    </row>
    <row r="1155" spans="3:150" ht="14.25" customHeight="1" x14ac:dyDescent="0.35">
      <c r="C1155" s="132"/>
      <c r="D1155" s="132"/>
      <c r="E1155" s="132"/>
      <c r="F1155" s="132"/>
      <c r="G1155" s="132"/>
      <c r="H1155" s="132"/>
      <c r="I1155" s="132"/>
      <c r="J1155" s="132"/>
      <c r="K1155" s="132"/>
      <c r="L1155" s="132"/>
      <c r="M1155" s="132"/>
      <c r="N1155" s="132"/>
      <c r="O1155" s="132"/>
      <c r="P1155" s="132"/>
      <c r="Q1155" s="132"/>
      <c r="R1155" s="132"/>
      <c r="S1155" s="132"/>
      <c r="T1155" s="132"/>
      <c r="U1155" s="132"/>
      <c r="V1155" s="132"/>
      <c r="W1155" s="132"/>
      <c r="X1155" s="132"/>
      <c r="Y1155" s="132"/>
      <c r="Z1155" s="132"/>
      <c r="AA1155" s="132"/>
      <c r="AB1155" s="132"/>
      <c r="AC1155" s="132"/>
      <c r="AD1155" s="132"/>
      <c r="AE1155" s="132"/>
      <c r="AF1155" s="132"/>
      <c r="AG1155" s="132"/>
      <c r="AH1155" s="132"/>
      <c r="AI1155" s="132"/>
      <c r="AJ1155" s="132"/>
      <c r="AK1155" s="132"/>
      <c r="AL1155" s="132"/>
      <c r="AM1155" s="132"/>
      <c r="AN1155" s="132"/>
      <c r="AO1155" s="132"/>
      <c r="AP1155" s="132"/>
      <c r="AQ1155" s="132"/>
      <c r="AR1155" s="132"/>
      <c r="AS1155" s="132"/>
      <c r="AT1155" s="132"/>
      <c r="AU1155" s="132"/>
      <c r="AV1155" s="132"/>
      <c r="AW1155" s="132"/>
      <c r="AX1155" s="132"/>
      <c r="AY1155" s="132"/>
      <c r="AZ1155" s="132"/>
      <c r="BA1155" s="132"/>
      <c r="BB1155" s="132"/>
      <c r="BC1155" s="132"/>
      <c r="BD1155" s="132"/>
      <c r="BE1155" s="132"/>
      <c r="BF1155" s="132"/>
      <c r="BG1155" s="132"/>
      <c r="BH1155" s="132"/>
      <c r="BI1155" s="132"/>
      <c r="BJ1155" s="132"/>
      <c r="BK1155" s="132"/>
      <c r="BL1155" s="132"/>
      <c r="BM1155" s="132"/>
      <c r="BN1155" s="132"/>
      <c r="BO1155" s="132"/>
      <c r="BP1155" s="132"/>
      <c r="BQ1155" s="132"/>
      <c r="BR1155" s="132"/>
      <c r="BS1155" s="132"/>
      <c r="BT1155" s="132"/>
      <c r="BU1155" s="132"/>
      <c r="BV1155" s="132"/>
      <c r="BW1155" s="132"/>
      <c r="BX1155" s="132"/>
      <c r="BY1155" s="132"/>
      <c r="BZ1155" s="132"/>
      <c r="CA1155" s="132"/>
      <c r="CB1155" s="132"/>
      <c r="CC1155" s="132"/>
      <c r="CD1155" s="132"/>
      <c r="CE1155" s="132"/>
      <c r="CF1155" s="132"/>
      <c r="CG1155" s="132"/>
      <c r="CH1155" s="132"/>
      <c r="CI1155" s="132"/>
      <c r="CJ1155" s="132"/>
      <c r="CK1155" s="132"/>
      <c r="CL1155" s="132"/>
      <c r="CM1155" s="132"/>
      <c r="CO1155" s="93"/>
      <c r="EJ1155" s="138"/>
      <c r="EK1155" s="138"/>
      <c r="EL1155" s="138"/>
      <c r="EM1155" s="138"/>
      <c r="EN1155" s="138"/>
      <c r="EP1155" s="138"/>
      <c r="EQ1155" s="138"/>
      <c r="ER1155" s="138"/>
      <c r="ES1155" s="138"/>
      <c r="ET1155" s="138"/>
    </row>
    <row r="1156" spans="3:150" ht="14.25" customHeight="1" x14ac:dyDescent="0.35">
      <c r="C1156" s="132"/>
      <c r="D1156" s="132"/>
      <c r="E1156" s="132"/>
      <c r="F1156" s="132"/>
      <c r="G1156" s="132"/>
      <c r="H1156" s="132"/>
      <c r="I1156" s="132"/>
      <c r="J1156" s="132"/>
      <c r="K1156" s="132"/>
      <c r="L1156" s="132"/>
      <c r="M1156" s="132"/>
      <c r="N1156" s="132"/>
      <c r="O1156" s="132"/>
      <c r="P1156" s="132"/>
      <c r="Q1156" s="132"/>
      <c r="R1156" s="132"/>
      <c r="S1156" s="132"/>
      <c r="T1156" s="132"/>
      <c r="U1156" s="132"/>
      <c r="V1156" s="132"/>
      <c r="W1156" s="132"/>
      <c r="X1156" s="132"/>
      <c r="Y1156" s="132"/>
      <c r="Z1156" s="132"/>
      <c r="AA1156" s="132"/>
      <c r="AB1156" s="132"/>
      <c r="AC1156" s="132"/>
      <c r="AD1156" s="132"/>
      <c r="AE1156" s="132"/>
      <c r="AF1156" s="132"/>
      <c r="AG1156" s="132"/>
      <c r="AH1156" s="132"/>
      <c r="AI1156" s="132"/>
      <c r="AJ1156" s="132"/>
      <c r="AK1156" s="132"/>
      <c r="AL1156" s="132"/>
      <c r="AM1156" s="132"/>
      <c r="AN1156" s="132"/>
      <c r="AO1156" s="132"/>
      <c r="AP1156" s="132"/>
      <c r="AQ1156" s="132"/>
      <c r="AR1156" s="132"/>
      <c r="AS1156" s="132"/>
      <c r="AT1156" s="132"/>
      <c r="AU1156" s="132"/>
      <c r="AV1156" s="132"/>
      <c r="AW1156" s="132"/>
      <c r="AX1156" s="132"/>
      <c r="AY1156" s="132"/>
      <c r="AZ1156" s="132"/>
      <c r="BA1156" s="132"/>
      <c r="BB1156" s="132"/>
      <c r="BC1156" s="132"/>
      <c r="BD1156" s="132"/>
      <c r="BE1156" s="132"/>
      <c r="BF1156" s="132"/>
      <c r="BG1156" s="132"/>
      <c r="BH1156" s="132"/>
      <c r="BI1156" s="132"/>
      <c r="BJ1156" s="132"/>
      <c r="BK1156" s="132"/>
      <c r="BL1156" s="132"/>
      <c r="BM1156" s="132"/>
      <c r="BN1156" s="132"/>
      <c r="BO1156" s="132"/>
      <c r="BP1156" s="132"/>
      <c r="BQ1156" s="132"/>
      <c r="BR1156" s="132"/>
      <c r="BS1156" s="132"/>
      <c r="BT1156" s="132"/>
      <c r="BU1156" s="132"/>
      <c r="BV1156" s="132"/>
      <c r="BW1156" s="132"/>
      <c r="BX1156" s="132"/>
      <c r="BY1156" s="132"/>
      <c r="BZ1156" s="132"/>
      <c r="CA1156" s="132"/>
      <c r="CB1156" s="132"/>
      <c r="CC1156" s="132"/>
      <c r="CD1156" s="132"/>
      <c r="CE1156" s="132"/>
      <c r="CF1156" s="132"/>
      <c r="CG1156" s="132"/>
      <c r="CH1156" s="132"/>
      <c r="CI1156" s="132"/>
      <c r="CJ1156" s="132"/>
      <c r="CK1156" s="132"/>
      <c r="CL1156" s="132"/>
      <c r="CM1156" s="132"/>
      <c r="CO1156" s="93"/>
      <c r="EJ1156" s="138"/>
      <c r="EK1156" s="138"/>
      <c r="EL1156" s="138"/>
      <c r="EM1156" s="138"/>
      <c r="EN1156" s="138"/>
      <c r="EP1156" s="138"/>
      <c r="EQ1156" s="138"/>
      <c r="ER1156" s="138"/>
      <c r="ES1156" s="138"/>
      <c r="ET1156" s="138"/>
    </row>
    <row r="1157" spans="3:150" ht="14.25" customHeight="1" x14ac:dyDescent="0.35">
      <c r="C1157" s="132"/>
      <c r="D1157" s="132"/>
      <c r="E1157" s="132"/>
      <c r="F1157" s="132"/>
      <c r="G1157" s="132"/>
      <c r="H1157" s="132"/>
      <c r="I1157" s="132"/>
      <c r="J1157" s="132"/>
      <c r="K1157" s="132"/>
      <c r="L1157" s="132"/>
      <c r="M1157" s="132"/>
      <c r="N1157" s="132"/>
      <c r="O1157" s="132"/>
      <c r="P1157" s="132"/>
      <c r="Q1157" s="132"/>
      <c r="R1157" s="132"/>
      <c r="S1157" s="132"/>
      <c r="T1157" s="132"/>
      <c r="U1157" s="132"/>
      <c r="V1157" s="132"/>
      <c r="W1157" s="132"/>
      <c r="X1157" s="132"/>
      <c r="Y1157" s="132"/>
      <c r="Z1157" s="132"/>
      <c r="AA1157" s="132"/>
      <c r="AB1157" s="132"/>
      <c r="AC1157" s="132"/>
      <c r="AD1157" s="132"/>
      <c r="AE1157" s="132"/>
      <c r="AF1157" s="132"/>
      <c r="AG1157" s="132"/>
      <c r="AH1157" s="132"/>
      <c r="AI1157" s="132"/>
      <c r="AJ1157" s="132"/>
      <c r="AK1157" s="132"/>
      <c r="AL1157" s="132"/>
      <c r="AM1157" s="132"/>
      <c r="AN1157" s="132"/>
      <c r="AO1157" s="132"/>
      <c r="AP1157" s="132"/>
      <c r="AQ1157" s="132"/>
      <c r="AR1157" s="132"/>
      <c r="AS1157" s="132"/>
      <c r="AT1157" s="132"/>
      <c r="AU1157" s="132"/>
      <c r="AV1157" s="132"/>
      <c r="AW1157" s="132"/>
      <c r="AX1157" s="132"/>
      <c r="AY1157" s="132"/>
      <c r="AZ1157" s="132"/>
      <c r="BA1157" s="132"/>
      <c r="BB1157" s="132"/>
      <c r="BC1157" s="132"/>
      <c r="BD1157" s="132"/>
      <c r="BE1157" s="132"/>
      <c r="BF1157" s="132"/>
      <c r="BG1157" s="132"/>
      <c r="BH1157" s="132"/>
      <c r="BI1157" s="132"/>
      <c r="BJ1157" s="132"/>
      <c r="BK1157" s="132"/>
      <c r="BL1157" s="132"/>
      <c r="BM1157" s="132"/>
      <c r="BN1157" s="132"/>
      <c r="BO1157" s="132"/>
      <c r="BP1157" s="132"/>
      <c r="BQ1157" s="132"/>
      <c r="BR1157" s="132"/>
      <c r="BS1157" s="132"/>
      <c r="BT1157" s="132"/>
      <c r="BU1157" s="132"/>
      <c r="BV1157" s="132"/>
      <c r="BW1157" s="132"/>
      <c r="BX1157" s="132"/>
      <c r="BY1157" s="132"/>
      <c r="BZ1157" s="132"/>
      <c r="CA1157" s="132"/>
      <c r="CB1157" s="132"/>
      <c r="CC1157" s="132"/>
      <c r="CD1157" s="132"/>
      <c r="CE1157" s="132"/>
      <c r="CF1157" s="132"/>
      <c r="CG1157" s="132"/>
      <c r="CH1157" s="132"/>
      <c r="CI1157" s="132"/>
      <c r="CJ1157" s="132"/>
      <c r="CK1157" s="132"/>
      <c r="CL1157" s="132"/>
      <c r="CM1157" s="132"/>
      <c r="CO1157" s="93"/>
      <c r="EJ1157" s="138"/>
      <c r="EK1157" s="138"/>
      <c r="EL1157" s="138"/>
      <c r="EM1157" s="138"/>
      <c r="EN1157" s="138"/>
      <c r="EP1157" s="138"/>
      <c r="EQ1157" s="138"/>
      <c r="ER1157" s="138"/>
      <c r="ES1157" s="138"/>
      <c r="ET1157" s="138"/>
    </row>
    <row r="1158" spans="3:150" ht="14.25" customHeight="1" x14ac:dyDescent="0.35">
      <c r="C1158" s="132"/>
      <c r="D1158" s="132"/>
      <c r="E1158" s="132"/>
      <c r="F1158" s="132"/>
      <c r="G1158" s="132"/>
      <c r="H1158" s="132"/>
      <c r="I1158" s="132"/>
      <c r="J1158" s="132"/>
      <c r="K1158" s="132"/>
      <c r="L1158" s="132"/>
      <c r="M1158" s="132"/>
      <c r="N1158" s="132"/>
      <c r="O1158" s="132"/>
      <c r="P1158" s="132"/>
      <c r="Q1158" s="132"/>
      <c r="R1158" s="132"/>
      <c r="S1158" s="132"/>
      <c r="T1158" s="132"/>
      <c r="U1158" s="132"/>
      <c r="V1158" s="132"/>
      <c r="W1158" s="132"/>
      <c r="X1158" s="132"/>
      <c r="Y1158" s="132"/>
      <c r="Z1158" s="132"/>
      <c r="AA1158" s="132"/>
      <c r="AB1158" s="132"/>
      <c r="AC1158" s="132"/>
      <c r="AD1158" s="132"/>
      <c r="AE1158" s="132"/>
      <c r="AF1158" s="132"/>
      <c r="AG1158" s="132"/>
      <c r="AH1158" s="132"/>
      <c r="AI1158" s="132"/>
      <c r="AJ1158" s="132"/>
      <c r="AK1158" s="132"/>
      <c r="AL1158" s="132"/>
      <c r="AM1158" s="132"/>
      <c r="AN1158" s="132"/>
      <c r="AO1158" s="132"/>
      <c r="AP1158" s="132"/>
      <c r="AQ1158" s="132"/>
      <c r="AR1158" s="132"/>
      <c r="AS1158" s="132"/>
      <c r="AT1158" s="132"/>
      <c r="AU1158" s="132"/>
      <c r="AV1158" s="132"/>
      <c r="AW1158" s="132"/>
      <c r="AX1158" s="132"/>
      <c r="AY1158" s="132"/>
      <c r="AZ1158" s="132"/>
      <c r="BA1158" s="132"/>
      <c r="BB1158" s="132"/>
      <c r="BC1158" s="132"/>
      <c r="BD1158" s="132"/>
      <c r="BE1158" s="132"/>
      <c r="BF1158" s="132"/>
      <c r="BG1158" s="132"/>
      <c r="BH1158" s="132"/>
      <c r="BI1158" s="132"/>
      <c r="BJ1158" s="132"/>
      <c r="BK1158" s="132"/>
      <c r="BL1158" s="132"/>
      <c r="BM1158" s="132"/>
      <c r="BN1158" s="132"/>
      <c r="BO1158" s="132"/>
      <c r="BP1158" s="132"/>
      <c r="BQ1158" s="132"/>
      <c r="BR1158" s="132"/>
      <c r="BS1158" s="132"/>
      <c r="BT1158" s="132"/>
      <c r="BU1158" s="132"/>
      <c r="BV1158" s="132"/>
      <c r="BW1158" s="132"/>
      <c r="BX1158" s="132"/>
      <c r="BY1158" s="132"/>
      <c r="BZ1158" s="132"/>
      <c r="CA1158" s="132"/>
      <c r="CB1158" s="132"/>
      <c r="CC1158" s="132"/>
      <c r="CD1158" s="132"/>
      <c r="CE1158" s="132"/>
      <c r="CF1158" s="132"/>
      <c r="CG1158" s="132"/>
      <c r="CH1158" s="132"/>
      <c r="CI1158" s="132"/>
      <c r="CJ1158" s="132"/>
      <c r="CK1158" s="132"/>
      <c r="CL1158" s="132"/>
      <c r="CM1158" s="132"/>
      <c r="CO1158" s="93"/>
      <c r="EJ1158" s="138"/>
      <c r="EK1158" s="138"/>
      <c r="EL1158" s="138"/>
      <c r="EM1158" s="138"/>
      <c r="EN1158" s="138"/>
      <c r="EP1158" s="138"/>
      <c r="EQ1158" s="138"/>
      <c r="ER1158" s="138"/>
      <c r="ES1158" s="138"/>
      <c r="ET1158" s="138"/>
    </row>
    <row r="1159" spans="3:150" ht="14.25" customHeight="1" x14ac:dyDescent="0.35">
      <c r="C1159" s="132"/>
      <c r="D1159" s="132"/>
      <c r="E1159" s="132"/>
      <c r="F1159" s="132"/>
      <c r="G1159" s="132"/>
      <c r="H1159" s="132"/>
      <c r="I1159" s="132"/>
      <c r="J1159" s="132"/>
      <c r="K1159" s="132"/>
      <c r="L1159" s="132"/>
      <c r="M1159" s="132"/>
      <c r="N1159" s="132"/>
      <c r="O1159" s="132"/>
      <c r="P1159" s="132"/>
      <c r="Q1159" s="132"/>
      <c r="R1159" s="132"/>
      <c r="S1159" s="132"/>
      <c r="T1159" s="132"/>
      <c r="U1159" s="132"/>
      <c r="V1159" s="132"/>
      <c r="W1159" s="132"/>
      <c r="X1159" s="132"/>
      <c r="Y1159" s="132"/>
      <c r="Z1159" s="132"/>
      <c r="AA1159" s="132"/>
      <c r="AB1159" s="132"/>
      <c r="AC1159" s="132"/>
      <c r="AD1159" s="132"/>
      <c r="AE1159" s="132"/>
      <c r="AF1159" s="132"/>
      <c r="AG1159" s="132"/>
      <c r="AH1159" s="132"/>
      <c r="AI1159" s="132"/>
      <c r="AJ1159" s="132"/>
      <c r="AK1159" s="132"/>
      <c r="AL1159" s="132"/>
      <c r="AM1159" s="132"/>
      <c r="AN1159" s="132"/>
      <c r="AO1159" s="132"/>
      <c r="AP1159" s="132"/>
      <c r="AQ1159" s="132"/>
      <c r="AR1159" s="132"/>
      <c r="AS1159" s="132"/>
      <c r="AT1159" s="132"/>
      <c r="AU1159" s="132"/>
      <c r="AV1159" s="132"/>
      <c r="AW1159" s="132"/>
      <c r="AX1159" s="132"/>
      <c r="AY1159" s="132"/>
      <c r="AZ1159" s="132"/>
      <c r="BA1159" s="132"/>
      <c r="BB1159" s="132"/>
      <c r="BC1159" s="132"/>
      <c r="BD1159" s="132"/>
      <c r="BE1159" s="132"/>
      <c r="BF1159" s="132"/>
      <c r="BG1159" s="132"/>
      <c r="BH1159" s="132"/>
      <c r="BI1159" s="132"/>
      <c r="BJ1159" s="132"/>
      <c r="BK1159" s="132"/>
      <c r="BL1159" s="132"/>
      <c r="BM1159" s="132"/>
      <c r="BN1159" s="132"/>
      <c r="BO1159" s="132"/>
      <c r="BP1159" s="132"/>
      <c r="BQ1159" s="132"/>
      <c r="BR1159" s="132"/>
      <c r="BS1159" s="132"/>
      <c r="BT1159" s="132"/>
      <c r="BU1159" s="132"/>
      <c r="BV1159" s="132"/>
      <c r="BW1159" s="132"/>
      <c r="BX1159" s="132"/>
      <c r="BY1159" s="132"/>
      <c r="BZ1159" s="132"/>
      <c r="CA1159" s="132"/>
      <c r="CB1159" s="132"/>
      <c r="CC1159" s="132"/>
      <c r="CD1159" s="132"/>
      <c r="CE1159" s="132"/>
      <c r="CF1159" s="132"/>
      <c r="CG1159" s="132"/>
      <c r="CH1159" s="132"/>
      <c r="CI1159" s="132"/>
      <c r="CJ1159" s="132"/>
      <c r="CK1159" s="132"/>
      <c r="CL1159" s="132"/>
      <c r="CM1159" s="132"/>
      <c r="CO1159" s="93"/>
      <c r="EJ1159" s="138"/>
      <c r="EK1159" s="138"/>
      <c r="EL1159" s="138"/>
      <c r="EM1159" s="138"/>
      <c r="EN1159" s="138"/>
      <c r="EP1159" s="138"/>
      <c r="EQ1159" s="138"/>
      <c r="ER1159" s="138"/>
      <c r="ES1159" s="138"/>
      <c r="ET1159" s="138"/>
    </row>
    <row r="1160" spans="3:150" ht="14.25" customHeight="1" x14ac:dyDescent="0.35">
      <c r="C1160" s="132"/>
      <c r="D1160" s="132"/>
      <c r="E1160" s="132"/>
      <c r="F1160" s="132"/>
      <c r="G1160" s="132"/>
      <c r="H1160" s="132"/>
      <c r="I1160" s="132"/>
      <c r="J1160" s="132"/>
      <c r="K1160" s="132"/>
      <c r="L1160" s="132"/>
      <c r="M1160" s="132"/>
      <c r="N1160" s="132"/>
      <c r="O1160" s="132"/>
      <c r="P1160" s="132"/>
      <c r="Q1160" s="132"/>
      <c r="R1160" s="132"/>
      <c r="S1160" s="132"/>
      <c r="T1160" s="132"/>
      <c r="U1160" s="132"/>
      <c r="V1160" s="132"/>
      <c r="W1160" s="132"/>
      <c r="X1160" s="132"/>
      <c r="Y1160" s="132"/>
      <c r="Z1160" s="132"/>
      <c r="AA1160" s="132"/>
      <c r="AB1160" s="132"/>
      <c r="AC1160" s="132"/>
      <c r="AD1160" s="132"/>
      <c r="AE1160" s="132"/>
      <c r="AF1160" s="132"/>
      <c r="AG1160" s="132"/>
      <c r="AH1160" s="132"/>
      <c r="AI1160" s="132"/>
      <c r="AJ1160" s="132"/>
      <c r="AK1160" s="132"/>
      <c r="AL1160" s="132"/>
      <c r="AM1160" s="132"/>
      <c r="AN1160" s="132"/>
      <c r="AO1160" s="132"/>
      <c r="AP1160" s="132"/>
      <c r="AQ1160" s="132"/>
      <c r="AR1160" s="132"/>
      <c r="AS1160" s="132"/>
      <c r="AT1160" s="132"/>
      <c r="AU1160" s="132"/>
      <c r="AV1160" s="132"/>
      <c r="AW1160" s="132"/>
      <c r="AX1160" s="132"/>
      <c r="AY1160" s="132"/>
      <c r="AZ1160" s="132"/>
      <c r="BA1160" s="132"/>
      <c r="BB1160" s="132"/>
      <c r="BC1160" s="132"/>
      <c r="BD1160" s="132"/>
      <c r="BE1160" s="132"/>
      <c r="BF1160" s="132"/>
      <c r="BG1160" s="132"/>
      <c r="BH1160" s="132"/>
      <c r="BI1160" s="132"/>
      <c r="BJ1160" s="132"/>
      <c r="BK1160" s="132"/>
      <c r="BL1160" s="132"/>
      <c r="BM1160" s="132"/>
      <c r="BN1160" s="132"/>
      <c r="BO1160" s="132"/>
      <c r="BP1160" s="132"/>
      <c r="BQ1160" s="132"/>
      <c r="BR1160" s="132"/>
      <c r="BS1160" s="132"/>
      <c r="BT1160" s="132"/>
      <c r="BU1160" s="132"/>
      <c r="BV1160" s="132"/>
      <c r="BW1160" s="132"/>
      <c r="BX1160" s="132"/>
      <c r="BY1160" s="132"/>
      <c r="BZ1160" s="132"/>
      <c r="CA1160" s="132"/>
      <c r="CB1160" s="132"/>
      <c r="CC1160" s="132"/>
      <c r="CD1160" s="132"/>
      <c r="CE1160" s="132"/>
      <c r="CF1160" s="132"/>
      <c r="CG1160" s="132"/>
      <c r="CH1160" s="132"/>
      <c r="CI1160" s="132"/>
      <c r="CJ1160" s="132"/>
      <c r="CK1160" s="132"/>
      <c r="CL1160" s="132"/>
      <c r="CM1160" s="132"/>
      <c r="CO1160" s="93"/>
      <c r="EJ1160" s="138"/>
      <c r="EK1160" s="138"/>
      <c r="EL1160" s="138"/>
      <c r="EM1160" s="138"/>
      <c r="EN1160" s="138"/>
      <c r="EP1160" s="138"/>
      <c r="EQ1160" s="138"/>
      <c r="ER1160" s="138"/>
      <c r="ES1160" s="138"/>
      <c r="ET1160" s="138"/>
    </row>
    <row r="1161" spans="3:150" ht="14.25" customHeight="1" x14ac:dyDescent="0.35">
      <c r="C1161" s="132"/>
      <c r="D1161" s="132"/>
      <c r="E1161" s="132"/>
      <c r="F1161" s="132"/>
      <c r="G1161" s="132"/>
      <c r="H1161" s="132"/>
      <c r="I1161" s="132"/>
      <c r="J1161" s="132"/>
      <c r="K1161" s="132"/>
      <c r="L1161" s="132"/>
      <c r="M1161" s="132"/>
      <c r="N1161" s="132"/>
      <c r="O1161" s="132"/>
      <c r="P1161" s="132"/>
      <c r="Q1161" s="132"/>
      <c r="R1161" s="132"/>
      <c r="S1161" s="132"/>
      <c r="T1161" s="132"/>
      <c r="U1161" s="132"/>
      <c r="V1161" s="132"/>
      <c r="W1161" s="132"/>
      <c r="X1161" s="132"/>
      <c r="Y1161" s="132"/>
      <c r="Z1161" s="132"/>
      <c r="AA1161" s="132"/>
      <c r="AB1161" s="132"/>
      <c r="AC1161" s="132"/>
      <c r="AD1161" s="132"/>
      <c r="AE1161" s="132"/>
      <c r="AF1161" s="132"/>
      <c r="AG1161" s="132"/>
      <c r="AH1161" s="132"/>
      <c r="AI1161" s="132"/>
      <c r="AJ1161" s="132"/>
      <c r="AK1161" s="132"/>
      <c r="AL1161" s="132"/>
      <c r="AM1161" s="132"/>
      <c r="AN1161" s="132"/>
      <c r="AO1161" s="132"/>
      <c r="AP1161" s="132"/>
      <c r="AQ1161" s="132"/>
      <c r="AR1161" s="132"/>
      <c r="AS1161" s="132"/>
      <c r="AT1161" s="132"/>
      <c r="AU1161" s="132"/>
      <c r="AV1161" s="132"/>
      <c r="AW1161" s="132"/>
      <c r="AX1161" s="132"/>
      <c r="AY1161" s="132"/>
      <c r="AZ1161" s="132"/>
      <c r="BA1161" s="132"/>
      <c r="BB1161" s="132"/>
      <c r="BC1161" s="132"/>
      <c r="BD1161" s="132"/>
      <c r="BE1161" s="132"/>
      <c r="BF1161" s="132"/>
      <c r="BG1161" s="132"/>
      <c r="BH1161" s="132"/>
      <c r="BI1161" s="132"/>
      <c r="BJ1161" s="132"/>
      <c r="BK1161" s="132"/>
      <c r="BL1161" s="132"/>
      <c r="BM1161" s="132"/>
      <c r="BN1161" s="132"/>
      <c r="BO1161" s="132"/>
      <c r="BP1161" s="132"/>
      <c r="BQ1161" s="132"/>
      <c r="BR1161" s="132"/>
      <c r="BS1161" s="132"/>
      <c r="BT1161" s="132"/>
      <c r="BU1161" s="132"/>
      <c r="BV1161" s="132"/>
      <c r="BW1161" s="132"/>
      <c r="BX1161" s="132"/>
      <c r="BY1161" s="132"/>
      <c r="BZ1161" s="132"/>
      <c r="CA1161" s="132"/>
      <c r="CB1161" s="132"/>
      <c r="CC1161" s="132"/>
      <c r="CD1161" s="132"/>
      <c r="CE1161" s="132"/>
      <c r="CF1161" s="132"/>
      <c r="CG1161" s="132"/>
      <c r="CH1161" s="132"/>
      <c r="CI1161" s="132"/>
      <c r="CJ1161" s="132"/>
      <c r="CK1161" s="132"/>
      <c r="CL1161" s="132"/>
      <c r="CM1161" s="132"/>
      <c r="CO1161" s="93"/>
      <c r="EJ1161" s="138"/>
      <c r="EK1161" s="138"/>
      <c r="EL1161" s="138"/>
      <c r="EM1161" s="138"/>
      <c r="EN1161" s="138"/>
      <c r="EP1161" s="138"/>
      <c r="EQ1161" s="138"/>
      <c r="ER1161" s="138"/>
      <c r="ES1161" s="138"/>
      <c r="ET1161" s="138"/>
    </row>
    <row r="1162" spans="3:150" ht="14.25" customHeight="1" x14ac:dyDescent="0.35">
      <c r="C1162" s="132"/>
      <c r="D1162" s="132"/>
      <c r="E1162" s="132"/>
      <c r="F1162" s="132"/>
      <c r="G1162" s="132"/>
      <c r="H1162" s="132"/>
      <c r="I1162" s="132"/>
      <c r="J1162" s="132"/>
      <c r="K1162" s="132"/>
      <c r="L1162" s="132"/>
      <c r="M1162" s="132"/>
      <c r="N1162" s="132"/>
      <c r="O1162" s="132"/>
      <c r="P1162" s="132"/>
      <c r="Q1162" s="132"/>
      <c r="R1162" s="132"/>
      <c r="S1162" s="132"/>
      <c r="T1162" s="132"/>
      <c r="U1162" s="132"/>
      <c r="V1162" s="132"/>
      <c r="W1162" s="132"/>
      <c r="X1162" s="132"/>
      <c r="Y1162" s="132"/>
      <c r="Z1162" s="132"/>
      <c r="AA1162" s="132"/>
      <c r="AB1162" s="132"/>
      <c r="AC1162" s="132"/>
      <c r="AD1162" s="132"/>
      <c r="AE1162" s="132"/>
      <c r="AF1162" s="132"/>
      <c r="AG1162" s="132"/>
      <c r="AH1162" s="132"/>
      <c r="AI1162" s="132"/>
      <c r="AJ1162" s="132"/>
      <c r="AK1162" s="132"/>
      <c r="AL1162" s="132"/>
      <c r="AM1162" s="132"/>
      <c r="AN1162" s="132"/>
      <c r="AO1162" s="132"/>
      <c r="AP1162" s="132"/>
      <c r="AQ1162" s="132"/>
      <c r="AR1162" s="132"/>
      <c r="AS1162" s="132"/>
      <c r="AT1162" s="132"/>
      <c r="AU1162" s="132"/>
      <c r="AV1162" s="132"/>
      <c r="AW1162" s="132"/>
      <c r="AX1162" s="132"/>
      <c r="AY1162" s="132"/>
      <c r="AZ1162" s="132"/>
      <c r="BA1162" s="132"/>
      <c r="BB1162" s="132"/>
      <c r="BC1162" s="132"/>
      <c r="BD1162" s="132"/>
      <c r="BE1162" s="132"/>
      <c r="BF1162" s="132"/>
      <c r="BG1162" s="132"/>
      <c r="BH1162" s="132"/>
      <c r="BI1162" s="132"/>
      <c r="BJ1162" s="132"/>
      <c r="BK1162" s="132"/>
      <c r="BL1162" s="132"/>
      <c r="BM1162" s="132"/>
      <c r="BN1162" s="132"/>
      <c r="BO1162" s="132"/>
      <c r="BP1162" s="132"/>
      <c r="BQ1162" s="132"/>
      <c r="BR1162" s="132"/>
      <c r="BS1162" s="132"/>
      <c r="BT1162" s="132"/>
      <c r="BU1162" s="132"/>
      <c r="BV1162" s="132"/>
      <c r="BW1162" s="132"/>
      <c r="BX1162" s="132"/>
      <c r="BY1162" s="132"/>
      <c r="BZ1162" s="132"/>
      <c r="CA1162" s="132"/>
      <c r="CB1162" s="132"/>
      <c r="CC1162" s="132"/>
      <c r="CD1162" s="132"/>
      <c r="CE1162" s="132"/>
      <c r="CF1162" s="132"/>
      <c r="CG1162" s="132"/>
      <c r="CH1162" s="132"/>
      <c r="CI1162" s="132"/>
      <c r="CJ1162" s="132"/>
      <c r="CK1162" s="132"/>
      <c r="CL1162" s="132"/>
      <c r="CM1162" s="132"/>
      <c r="CO1162" s="93"/>
      <c r="EJ1162" s="138"/>
      <c r="EK1162" s="138"/>
      <c r="EL1162" s="138"/>
      <c r="EM1162" s="138"/>
      <c r="EN1162" s="138"/>
      <c r="EP1162" s="138"/>
      <c r="EQ1162" s="138"/>
      <c r="ER1162" s="138"/>
      <c r="ES1162" s="138"/>
      <c r="ET1162" s="138"/>
    </row>
    <row r="1163" spans="3:150" ht="14.25" customHeight="1" x14ac:dyDescent="0.35">
      <c r="C1163" s="132"/>
      <c r="D1163" s="132"/>
      <c r="E1163" s="132"/>
      <c r="F1163" s="132"/>
      <c r="G1163" s="132"/>
      <c r="H1163" s="132"/>
      <c r="I1163" s="132"/>
      <c r="J1163" s="132"/>
      <c r="K1163" s="132"/>
      <c r="L1163" s="132"/>
      <c r="M1163" s="132"/>
      <c r="N1163" s="132"/>
      <c r="O1163" s="132"/>
      <c r="P1163" s="132"/>
      <c r="Q1163" s="132"/>
      <c r="R1163" s="132"/>
      <c r="S1163" s="132"/>
      <c r="T1163" s="132"/>
      <c r="U1163" s="132"/>
      <c r="V1163" s="132"/>
      <c r="W1163" s="132"/>
      <c r="X1163" s="132"/>
      <c r="Y1163" s="132"/>
      <c r="Z1163" s="132"/>
      <c r="AA1163" s="132"/>
      <c r="AB1163" s="132"/>
      <c r="AC1163" s="132"/>
      <c r="AD1163" s="132"/>
      <c r="AE1163" s="132"/>
      <c r="AF1163" s="132"/>
      <c r="AG1163" s="132"/>
      <c r="AH1163" s="132"/>
      <c r="AI1163" s="132"/>
      <c r="AJ1163" s="132"/>
      <c r="AK1163" s="132"/>
      <c r="AL1163" s="132"/>
      <c r="AM1163" s="132"/>
      <c r="AN1163" s="132"/>
      <c r="AO1163" s="132"/>
      <c r="AP1163" s="132"/>
      <c r="AQ1163" s="132"/>
      <c r="AR1163" s="132"/>
      <c r="AS1163" s="132"/>
      <c r="AT1163" s="132"/>
      <c r="AU1163" s="132"/>
      <c r="AV1163" s="132"/>
      <c r="AW1163" s="132"/>
      <c r="AX1163" s="132"/>
      <c r="AY1163" s="132"/>
      <c r="AZ1163" s="132"/>
      <c r="BA1163" s="132"/>
      <c r="BB1163" s="132"/>
      <c r="BC1163" s="132"/>
      <c r="BD1163" s="132"/>
      <c r="BE1163" s="132"/>
      <c r="BF1163" s="132"/>
      <c r="BG1163" s="132"/>
      <c r="BH1163" s="132"/>
      <c r="BI1163" s="132"/>
      <c r="BJ1163" s="132"/>
      <c r="BK1163" s="132"/>
      <c r="BL1163" s="132"/>
      <c r="BM1163" s="132"/>
      <c r="BN1163" s="132"/>
      <c r="BO1163" s="132"/>
      <c r="BP1163" s="132"/>
      <c r="BQ1163" s="132"/>
      <c r="BR1163" s="132"/>
      <c r="BS1163" s="132"/>
      <c r="BT1163" s="132"/>
      <c r="BU1163" s="132"/>
      <c r="BV1163" s="132"/>
      <c r="BW1163" s="132"/>
      <c r="BX1163" s="132"/>
      <c r="BY1163" s="132"/>
      <c r="BZ1163" s="132"/>
      <c r="CA1163" s="132"/>
      <c r="CB1163" s="132"/>
      <c r="CC1163" s="132"/>
      <c r="CD1163" s="132"/>
      <c r="CE1163" s="132"/>
      <c r="CF1163" s="132"/>
      <c r="CG1163" s="132"/>
      <c r="CH1163" s="132"/>
      <c r="CI1163" s="132"/>
      <c r="CJ1163" s="132"/>
      <c r="CK1163" s="132"/>
      <c r="CL1163" s="132"/>
      <c r="CM1163" s="132"/>
      <c r="CO1163" s="93"/>
      <c r="EJ1163" s="138"/>
      <c r="EK1163" s="138"/>
      <c r="EL1163" s="138"/>
      <c r="EM1163" s="138"/>
      <c r="EN1163" s="138"/>
      <c r="EP1163" s="138"/>
      <c r="EQ1163" s="138"/>
      <c r="ER1163" s="138"/>
      <c r="ES1163" s="138"/>
      <c r="ET1163" s="138"/>
    </row>
    <row r="1164" spans="3:150" ht="14.25" customHeight="1" x14ac:dyDescent="0.35">
      <c r="C1164" s="132"/>
      <c r="D1164" s="132"/>
      <c r="E1164" s="132"/>
      <c r="F1164" s="132"/>
      <c r="G1164" s="132"/>
      <c r="H1164" s="132"/>
      <c r="I1164" s="132"/>
      <c r="J1164" s="132"/>
      <c r="K1164" s="132"/>
      <c r="L1164" s="132"/>
      <c r="M1164" s="132"/>
      <c r="N1164" s="132"/>
      <c r="O1164" s="132"/>
      <c r="P1164" s="132"/>
      <c r="Q1164" s="132"/>
      <c r="R1164" s="132"/>
      <c r="S1164" s="132"/>
      <c r="T1164" s="132"/>
      <c r="U1164" s="132"/>
      <c r="V1164" s="132"/>
      <c r="W1164" s="132"/>
      <c r="X1164" s="132"/>
      <c r="Y1164" s="132"/>
      <c r="Z1164" s="132"/>
      <c r="AA1164" s="132"/>
      <c r="AB1164" s="132"/>
      <c r="AC1164" s="132"/>
      <c r="AD1164" s="132"/>
      <c r="AE1164" s="132"/>
      <c r="AF1164" s="132"/>
      <c r="AG1164" s="132"/>
      <c r="AH1164" s="132"/>
      <c r="AI1164" s="132"/>
      <c r="AJ1164" s="132"/>
      <c r="AK1164" s="132"/>
      <c r="AL1164" s="132"/>
      <c r="AM1164" s="132"/>
      <c r="AN1164" s="132"/>
      <c r="AO1164" s="132"/>
      <c r="AP1164" s="132"/>
      <c r="AQ1164" s="132"/>
      <c r="AR1164" s="132"/>
      <c r="AS1164" s="132"/>
      <c r="AT1164" s="132"/>
      <c r="AU1164" s="132"/>
      <c r="AV1164" s="132"/>
      <c r="AW1164" s="132"/>
      <c r="AX1164" s="132"/>
      <c r="AY1164" s="132"/>
      <c r="AZ1164" s="132"/>
      <c r="BA1164" s="132"/>
      <c r="BB1164" s="132"/>
      <c r="BC1164" s="132"/>
      <c r="BD1164" s="132"/>
      <c r="BE1164" s="132"/>
      <c r="BF1164" s="132"/>
      <c r="BG1164" s="132"/>
      <c r="BH1164" s="132"/>
      <c r="BI1164" s="132"/>
      <c r="BJ1164" s="132"/>
      <c r="BK1164" s="132"/>
      <c r="BL1164" s="132"/>
      <c r="BM1164" s="132"/>
      <c r="BN1164" s="132"/>
      <c r="BO1164" s="132"/>
      <c r="BP1164" s="132"/>
      <c r="BQ1164" s="132"/>
      <c r="BR1164" s="132"/>
      <c r="BS1164" s="132"/>
      <c r="BT1164" s="132"/>
      <c r="BU1164" s="132"/>
      <c r="BV1164" s="132"/>
      <c r="BW1164" s="132"/>
      <c r="BX1164" s="132"/>
      <c r="BY1164" s="132"/>
      <c r="BZ1164" s="132"/>
      <c r="CA1164" s="132"/>
      <c r="CB1164" s="132"/>
      <c r="CC1164" s="132"/>
      <c r="CD1164" s="132"/>
      <c r="CE1164" s="132"/>
      <c r="CF1164" s="132"/>
      <c r="CG1164" s="132"/>
      <c r="CH1164" s="132"/>
      <c r="CI1164" s="132"/>
      <c r="CJ1164" s="132"/>
      <c r="CK1164" s="132"/>
      <c r="CL1164" s="132"/>
      <c r="CM1164" s="132"/>
      <c r="CO1164" s="93"/>
      <c r="EJ1164" s="138"/>
      <c r="EK1164" s="138"/>
      <c r="EL1164" s="138"/>
      <c r="EM1164" s="138"/>
      <c r="EN1164" s="138"/>
      <c r="EP1164" s="138"/>
      <c r="EQ1164" s="138"/>
      <c r="ER1164" s="138"/>
      <c r="ES1164" s="138"/>
      <c r="ET1164" s="138"/>
    </row>
    <row r="1165" spans="3:150" ht="14.25" customHeight="1" x14ac:dyDescent="0.35">
      <c r="C1165" s="132"/>
      <c r="D1165" s="132"/>
      <c r="E1165" s="132"/>
      <c r="F1165" s="132"/>
      <c r="G1165" s="132"/>
      <c r="H1165" s="132"/>
      <c r="I1165" s="132"/>
      <c r="J1165" s="132"/>
      <c r="K1165" s="132"/>
      <c r="L1165" s="132"/>
      <c r="M1165" s="132"/>
      <c r="N1165" s="132"/>
      <c r="O1165" s="132"/>
      <c r="P1165" s="132"/>
      <c r="Q1165" s="132"/>
      <c r="R1165" s="132"/>
      <c r="S1165" s="132"/>
      <c r="T1165" s="132"/>
      <c r="U1165" s="132"/>
      <c r="V1165" s="132"/>
      <c r="W1165" s="132"/>
      <c r="X1165" s="132"/>
      <c r="Y1165" s="132"/>
      <c r="Z1165" s="132"/>
      <c r="AA1165" s="132"/>
      <c r="AB1165" s="132"/>
      <c r="AC1165" s="132"/>
      <c r="AD1165" s="132"/>
      <c r="AE1165" s="132"/>
      <c r="AF1165" s="132"/>
      <c r="AG1165" s="132"/>
      <c r="AH1165" s="132"/>
      <c r="AI1165" s="132"/>
      <c r="AJ1165" s="132"/>
      <c r="AK1165" s="132"/>
      <c r="AL1165" s="132"/>
      <c r="AM1165" s="132"/>
      <c r="AN1165" s="132"/>
      <c r="AO1165" s="132"/>
      <c r="AP1165" s="132"/>
      <c r="AQ1165" s="132"/>
      <c r="AR1165" s="132"/>
      <c r="AS1165" s="132"/>
      <c r="AT1165" s="132"/>
      <c r="AU1165" s="132"/>
      <c r="AV1165" s="132"/>
      <c r="AW1165" s="132"/>
      <c r="AX1165" s="132"/>
      <c r="AY1165" s="132"/>
      <c r="AZ1165" s="132"/>
      <c r="BA1165" s="132"/>
      <c r="BB1165" s="132"/>
      <c r="BC1165" s="132"/>
      <c r="BD1165" s="132"/>
      <c r="BE1165" s="132"/>
      <c r="BF1165" s="132"/>
      <c r="BG1165" s="132"/>
      <c r="BH1165" s="132"/>
      <c r="BI1165" s="132"/>
      <c r="BJ1165" s="132"/>
      <c r="BK1165" s="132"/>
      <c r="BL1165" s="132"/>
      <c r="BM1165" s="132"/>
      <c r="BN1165" s="132"/>
      <c r="BO1165" s="132"/>
      <c r="BP1165" s="132"/>
      <c r="BQ1165" s="132"/>
      <c r="BR1165" s="132"/>
      <c r="BS1165" s="132"/>
      <c r="BT1165" s="132"/>
      <c r="BU1165" s="132"/>
      <c r="BV1165" s="132"/>
      <c r="BW1165" s="132"/>
      <c r="BX1165" s="132"/>
      <c r="BY1165" s="132"/>
      <c r="BZ1165" s="132"/>
      <c r="CA1165" s="132"/>
      <c r="CB1165" s="132"/>
      <c r="CC1165" s="132"/>
      <c r="CD1165" s="132"/>
      <c r="CE1165" s="132"/>
      <c r="CF1165" s="132"/>
      <c r="CG1165" s="132"/>
      <c r="CH1165" s="132"/>
      <c r="CI1165" s="132"/>
      <c r="CJ1165" s="132"/>
      <c r="CK1165" s="132"/>
      <c r="CL1165" s="132"/>
      <c r="CM1165" s="132"/>
      <c r="CO1165" s="93"/>
      <c r="EJ1165" s="138"/>
      <c r="EK1165" s="138"/>
      <c r="EL1165" s="138"/>
      <c r="EM1165" s="138"/>
      <c r="EN1165" s="138"/>
      <c r="EP1165" s="138"/>
      <c r="EQ1165" s="138"/>
      <c r="ER1165" s="138"/>
      <c r="ES1165" s="138"/>
      <c r="ET1165" s="138"/>
    </row>
    <row r="1166" spans="3:150" ht="14.25" customHeight="1" x14ac:dyDescent="0.35">
      <c r="C1166" s="652" t="s">
        <v>986</v>
      </c>
      <c r="D1166" s="652"/>
      <c r="E1166" s="652"/>
      <c r="F1166" s="652"/>
      <c r="G1166" s="652"/>
      <c r="H1166" s="652"/>
      <c r="I1166" s="652"/>
      <c r="J1166" s="652"/>
      <c r="K1166" s="652"/>
      <c r="L1166" s="652"/>
      <c r="M1166" s="652"/>
      <c r="N1166" s="652"/>
      <c r="O1166" s="652"/>
      <c r="P1166" s="652"/>
      <c r="Q1166" s="652"/>
      <c r="R1166" s="652"/>
      <c r="S1166" s="652"/>
      <c r="T1166" s="652"/>
      <c r="U1166" s="652"/>
      <c r="V1166" s="132"/>
      <c r="W1166" s="132"/>
      <c r="X1166" s="132"/>
      <c r="Y1166" s="132"/>
      <c r="Z1166" s="132"/>
      <c r="AA1166" s="132"/>
      <c r="AB1166" s="132"/>
      <c r="AC1166" s="132"/>
      <c r="AD1166" s="132"/>
      <c r="AE1166" s="132"/>
      <c r="AF1166" s="132"/>
      <c r="AG1166" s="132"/>
      <c r="AH1166" s="260" t="s">
        <v>986</v>
      </c>
      <c r="AI1166" s="260"/>
      <c r="AJ1166" s="260"/>
      <c r="AK1166" s="260"/>
      <c r="AL1166" s="260"/>
      <c r="AM1166" s="260"/>
      <c r="AN1166" s="260"/>
      <c r="AO1166" s="260"/>
      <c r="AP1166" s="260"/>
      <c r="AQ1166" s="260"/>
      <c r="AR1166" s="260"/>
      <c r="AS1166" s="260"/>
      <c r="AT1166" s="260"/>
      <c r="AU1166" s="260"/>
      <c r="AV1166" s="260"/>
      <c r="AW1166" s="260"/>
      <c r="AX1166" s="260"/>
      <c r="AY1166" s="260"/>
      <c r="AZ1166" s="260"/>
      <c r="BA1166" s="132"/>
      <c r="BB1166" s="132"/>
      <c r="BC1166" s="132"/>
      <c r="BD1166" s="132"/>
      <c r="BE1166" s="132"/>
      <c r="BF1166" s="132"/>
      <c r="BG1166" s="132"/>
      <c r="BH1166" s="132"/>
      <c r="BI1166" s="132"/>
      <c r="BJ1166" s="132"/>
      <c r="BK1166" s="132"/>
      <c r="BL1166" s="132"/>
      <c r="BM1166" s="132"/>
      <c r="BN1166" s="132"/>
      <c r="BO1166" s="132"/>
      <c r="BP1166" s="652" t="s">
        <v>986</v>
      </c>
      <c r="BQ1166" s="652"/>
      <c r="BR1166" s="652"/>
      <c r="BS1166" s="652"/>
      <c r="BT1166" s="652"/>
      <c r="BU1166" s="652"/>
      <c r="BV1166" s="652"/>
      <c r="BW1166" s="652"/>
      <c r="BX1166" s="652"/>
      <c r="BY1166" s="652"/>
      <c r="BZ1166" s="652"/>
      <c r="CA1166" s="652"/>
      <c r="CB1166" s="652"/>
      <c r="CC1166" s="652"/>
      <c r="CD1166" s="652"/>
      <c r="CE1166" s="652"/>
      <c r="CF1166" s="652"/>
      <c r="CG1166" s="652"/>
      <c r="CH1166" s="652"/>
      <c r="CI1166" s="132"/>
      <c r="CJ1166" s="132"/>
      <c r="CK1166" s="132"/>
      <c r="CL1166" s="132"/>
      <c r="CM1166" s="132"/>
      <c r="CO1166" s="93"/>
      <c r="EJ1166" s="138"/>
      <c r="EK1166" s="138"/>
      <c r="EL1166" s="138"/>
      <c r="EM1166" s="138"/>
      <c r="EN1166" s="138"/>
      <c r="EP1166" s="138"/>
      <c r="EQ1166" s="138"/>
      <c r="ER1166" s="138"/>
      <c r="ES1166" s="138"/>
      <c r="ET1166" s="138"/>
    </row>
    <row r="1167" spans="3:150" ht="14.25" customHeight="1" x14ac:dyDescent="0.35">
      <c r="C1167" s="132"/>
      <c r="D1167" s="132"/>
      <c r="E1167" s="132"/>
      <c r="F1167" s="132"/>
      <c r="G1167" s="132"/>
      <c r="H1167" s="132"/>
      <c r="I1167" s="132"/>
      <c r="J1167" s="132"/>
      <c r="K1167" s="132"/>
      <c r="L1167" s="132"/>
      <c r="M1167" s="132"/>
      <c r="N1167" s="132"/>
      <c r="O1167" s="132"/>
      <c r="P1167" s="132"/>
      <c r="Q1167" s="132"/>
      <c r="R1167" s="132"/>
      <c r="S1167" s="132"/>
      <c r="T1167" s="132"/>
      <c r="U1167" s="132"/>
      <c r="V1167" s="132"/>
      <c r="W1167" s="132"/>
      <c r="X1167" s="132"/>
      <c r="Y1167" s="132"/>
      <c r="Z1167" s="132"/>
      <c r="AA1167" s="132"/>
      <c r="AB1167" s="132"/>
      <c r="AC1167" s="132"/>
      <c r="AD1167" s="132"/>
      <c r="AE1167" s="132"/>
      <c r="AF1167" s="132"/>
      <c r="AG1167" s="132"/>
      <c r="AH1167" s="132"/>
      <c r="AI1167" s="132"/>
      <c r="AJ1167" s="132"/>
      <c r="AK1167" s="132"/>
      <c r="AL1167" s="132"/>
      <c r="AM1167" s="132"/>
      <c r="AN1167" s="132"/>
      <c r="AO1167" s="132"/>
      <c r="AP1167" s="132"/>
      <c r="AQ1167" s="132"/>
      <c r="AR1167" s="132"/>
      <c r="AS1167" s="132"/>
      <c r="AT1167" s="132"/>
      <c r="AU1167" s="132"/>
      <c r="AV1167" s="132"/>
      <c r="AW1167" s="132"/>
      <c r="AX1167" s="132"/>
      <c r="AY1167" s="132"/>
      <c r="AZ1167" s="132"/>
      <c r="BA1167" s="132"/>
      <c r="BB1167" s="132"/>
      <c r="BC1167" s="132"/>
      <c r="BD1167" s="132"/>
      <c r="BE1167" s="132"/>
      <c r="BF1167" s="132"/>
      <c r="BG1167" s="132"/>
      <c r="BH1167" s="132"/>
      <c r="BI1167" s="132"/>
      <c r="BJ1167" s="132"/>
      <c r="BK1167" s="132"/>
      <c r="BL1167" s="132"/>
      <c r="BM1167" s="132"/>
      <c r="BN1167" s="132"/>
      <c r="BO1167" s="132"/>
      <c r="BP1167" s="132"/>
      <c r="BQ1167" s="132"/>
      <c r="BR1167" s="132"/>
      <c r="BS1167" s="132"/>
      <c r="BT1167" s="132"/>
      <c r="BU1167" s="132"/>
      <c r="BV1167" s="132"/>
      <c r="BW1167" s="132"/>
      <c r="BX1167" s="132"/>
      <c r="BY1167" s="132"/>
      <c r="BZ1167" s="132"/>
      <c r="CA1167" s="132"/>
      <c r="CB1167" s="132"/>
      <c r="CC1167" s="132"/>
      <c r="CD1167" s="132"/>
      <c r="CE1167" s="132"/>
      <c r="CF1167" s="132"/>
      <c r="CG1167" s="132"/>
      <c r="CH1167" s="132"/>
      <c r="CI1167" s="132"/>
      <c r="CJ1167" s="132"/>
      <c r="CK1167" s="132"/>
      <c r="CL1167" s="132"/>
      <c r="CM1167" s="132"/>
      <c r="CO1167" s="93"/>
      <c r="EJ1167" s="138"/>
      <c r="EK1167" s="138"/>
      <c r="EL1167" s="138"/>
      <c r="EM1167" s="138"/>
      <c r="EN1167" s="138"/>
      <c r="EP1167" s="138"/>
      <c r="EQ1167" s="138"/>
      <c r="ER1167" s="138"/>
      <c r="ES1167" s="138"/>
      <c r="ET1167" s="138"/>
    </row>
    <row r="1168" spans="3:150" ht="14.25" customHeight="1" x14ac:dyDescent="0.35">
      <c r="C1168" s="223" t="s">
        <v>1004</v>
      </c>
      <c r="D1168" s="223"/>
      <c r="E1168" s="223"/>
      <c r="F1168" s="223"/>
      <c r="G1168" s="223"/>
      <c r="H1168" s="223"/>
      <c r="I1168" s="223"/>
      <c r="J1168" s="223"/>
      <c r="K1168" s="223"/>
      <c r="L1168" s="223"/>
      <c r="M1168" s="223"/>
      <c r="N1168" s="223"/>
      <c r="O1168" s="223"/>
      <c r="P1168" s="223"/>
      <c r="Q1168" s="223"/>
      <c r="R1168" s="223"/>
      <c r="S1168" s="223"/>
      <c r="T1168" s="223"/>
      <c r="U1168" s="223"/>
      <c r="V1168" s="223"/>
      <c r="W1168" s="223"/>
      <c r="X1168" s="223"/>
      <c r="Y1168" s="223"/>
      <c r="Z1168" s="223"/>
      <c r="AA1168" s="223"/>
      <c r="AB1168" s="223"/>
      <c r="AC1168" s="223"/>
      <c r="AD1168" s="223"/>
      <c r="AE1168" s="132"/>
      <c r="AF1168" s="132"/>
      <c r="AG1168" s="132"/>
      <c r="AH1168" s="132"/>
      <c r="AI1168" s="132"/>
      <c r="AJ1168" s="132"/>
      <c r="AK1168" s="132"/>
      <c r="AL1168" s="132"/>
      <c r="AM1168" s="132"/>
      <c r="AN1168" s="132"/>
      <c r="AO1168" s="132"/>
      <c r="AP1168" s="132"/>
      <c r="AQ1168" s="132"/>
      <c r="AR1168" s="132"/>
      <c r="AS1168" s="132"/>
      <c r="AT1168" s="132"/>
      <c r="AU1168" s="132"/>
      <c r="AV1168" s="132"/>
      <c r="AW1168" s="223" t="s">
        <v>1003</v>
      </c>
      <c r="AX1168" s="223"/>
      <c r="AY1168" s="223"/>
      <c r="AZ1168" s="223"/>
      <c r="BA1168" s="223"/>
      <c r="BB1168" s="223"/>
      <c r="BC1168" s="223"/>
      <c r="BD1168" s="223"/>
      <c r="BE1168" s="223"/>
      <c r="BF1168" s="223"/>
      <c r="BG1168" s="223"/>
      <c r="BH1168" s="223"/>
      <c r="BI1168" s="223"/>
      <c r="BJ1168" s="223"/>
      <c r="BK1168" s="223"/>
      <c r="BL1168" s="223"/>
      <c r="BM1168" s="223"/>
      <c r="BN1168" s="223"/>
      <c r="BO1168" s="223"/>
      <c r="BP1168" s="223"/>
      <c r="BQ1168" s="223"/>
      <c r="BR1168" s="223"/>
      <c r="BS1168" s="223"/>
      <c r="BT1168" s="223"/>
      <c r="BU1168" s="223"/>
      <c r="BV1168" s="223"/>
      <c r="BW1168" s="223"/>
      <c r="BX1168" s="133"/>
      <c r="BY1168" s="132"/>
      <c r="BZ1168" s="132"/>
      <c r="CA1168" s="132"/>
      <c r="CB1168" s="132"/>
      <c r="CC1168" s="132"/>
      <c r="CD1168" s="132"/>
      <c r="CE1168" s="132"/>
      <c r="CF1168" s="132"/>
      <c r="CG1168" s="132"/>
      <c r="CH1168" s="132"/>
      <c r="CI1168" s="132"/>
      <c r="CJ1168" s="132"/>
      <c r="CK1168" s="132"/>
      <c r="CL1168" s="132"/>
      <c r="CM1168" s="132"/>
      <c r="CO1168" s="93"/>
      <c r="EJ1168" s="138"/>
      <c r="EK1168" s="138"/>
      <c r="EL1168" s="138"/>
      <c r="EM1168" s="138"/>
      <c r="EN1168" s="138"/>
      <c r="EP1168" s="138"/>
      <c r="EQ1168" s="138"/>
      <c r="ER1168" s="138"/>
      <c r="ES1168" s="138"/>
      <c r="ET1168" s="138"/>
    </row>
    <row r="1169" spans="3:150" ht="14.25" customHeight="1" x14ac:dyDescent="0.35">
      <c r="C1169" s="132"/>
      <c r="D1169" s="132"/>
      <c r="E1169" s="132"/>
      <c r="F1169" s="132"/>
      <c r="G1169" s="132"/>
      <c r="H1169" s="132"/>
      <c r="I1169" s="132"/>
      <c r="J1169" s="132"/>
      <c r="K1169" s="132"/>
      <c r="L1169" s="132"/>
      <c r="M1169" s="132"/>
      <c r="N1169" s="132"/>
      <c r="O1169" s="132"/>
      <c r="P1169" s="132"/>
      <c r="Q1169" s="132"/>
      <c r="R1169" s="132"/>
      <c r="S1169" s="132"/>
      <c r="T1169" s="132"/>
      <c r="U1169" s="132"/>
      <c r="V1169" s="132"/>
      <c r="W1169" s="132"/>
      <c r="X1169" s="132"/>
      <c r="Y1169" s="132"/>
      <c r="Z1169" s="132"/>
      <c r="AA1169" s="132"/>
      <c r="AB1169" s="132"/>
      <c r="AC1169" s="132"/>
      <c r="AD1169" s="132"/>
      <c r="AE1169" s="132"/>
      <c r="AF1169" s="132"/>
      <c r="AG1169" s="132"/>
      <c r="AH1169" s="132"/>
      <c r="AI1169" s="132"/>
      <c r="AJ1169" s="132"/>
      <c r="AK1169" s="132"/>
      <c r="AL1169" s="132"/>
      <c r="AM1169" s="132"/>
      <c r="AN1169" s="132"/>
      <c r="AO1169" s="132"/>
      <c r="AP1169" s="132"/>
      <c r="AQ1169" s="132"/>
      <c r="AR1169" s="132"/>
      <c r="AS1169" s="132"/>
      <c r="AT1169" s="132"/>
      <c r="AU1169" s="132"/>
      <c r="AV1169" s="132"/>
      <c r="AW1169" s="132"/>
      <c r="AX1169" s="132"/>
      <c r="AY1169" s="132"/>
      <c r="AZ1169" s="132"/>
      <c r="BA1169" s="132"/>
      <c r="BB1169" s="132"/>
      <c r="BC1169" s="132"/>
      <c r="BD1169" s="132"/>
      <c r="BE1169" s="132"/>
      <c r="BF1169" s="132"/>
      <c r="BG1169" s="132"/>
      <c r="BH1169" s="132"/>
      <c r="BI1169" s="132"/>
      <c r="BJ1169" s="132"/>
      <c r="BK1169" s="132"/>
      <c r="BL1169" s="132"/>
      <c r="BM1169" s="132"/>
      <c r="BN1169" s="132"/>
      <c r="BO1169" s="132"/>
      <c r="BP1169" s="132"/>
      <c r="BQ1169" s="132"/>
      <c r="BR1169" s="132"/>
      <c r="BS1169" s="132"/>
      <c r="BT1169" s="132"/>
      <c r="BU1169" s="132"/>
      <c r="BV1169" s="132"/>
      <c r="BW1169" s="132"/>
      <c r="BX1169" s="132"/>
      <c r="BY1169" s="132"/>
      <c r="BZ1169" s="132"/>
      <c r="CA1169" s="132"/>
      <c r="CB1169" s="132"/>
      <c r="CC1169" s="132"/>
      <c r="CD1169" s="132"/>
      <c r="CE1169" s="132"/>
      <c r="CF1169" s="132"/>
      <c r="CG1169" s="132"/>
      <c r="CH1169" s="132"/>
      <c r="CI1169" s="132"/>
      <c r="CJ1169" s="132"/>
      <c r="CK1169" s="132"/>
      <c r="CL1169" s="132"/>
      <c r="CM1169" s="132"/>
      <c r="CO1169" s="93"/>
      <c r="EJ1169" s="138"/>
      <c r="EK1169" s="138"/>
      <c r="EL1169" s="138"/>
      <c r="EM1169" s="138"/>
      <c r="EN1169" s="138"/>
      <c r="EP1169" s="138"/>
      <c r="EQ1169" s="138"/>
      <c r="ER1169" s="138"/>
      <c r="ES1169" s="138"/>
      <c r="ET1169" s="138"/>
    </row>
    <row r="1170" spans="3:150" ht="14.25" customHeight="1" x14ac:dyDescent="0.35">
      <c r="C1170" s="132"/>
      <c r="D1170" s="132"/>
      <c r="E1170" s="132"/>
      <c r="F1170" s="132"/>
      <c r="G1170" s="132"/>
      <c r="H1170" s="132"/>
      <c r="I1170" s="132"/>
      <c r="J1170" s="132"/>
      <c r="K1170" s="132"/>
      <c r="L1170" s="132"/>
      <c r="M1170" s="132"/>
      <c r="N1170" s="132"/>
      <c r="O1170" s="132"/>
      <c r="P1170" s="132"/>
      <c r="Q1170" s="132"/>
      <c r="R1170" s="132"/>
      <c r="S1170" s="132"/>
      <c r="T1170" s="132"/>
      <c r="U1170" s="132"/>
      <c r="V1170" s="132"/>
      <c r="W1170" s="132"/>
      <c r="X1170" s="132"/>
      <c r="Y1170" s="132"/>
      <c r="Z1170" s="132"/>
      <c r="AA1170" s="132"/>
      <c r="AB1170" s="132"/>
      <c r="AC1170" s="132"/>
      <c r="AD1170" s="132"/>
      <c r="AE1170" s="132"/>
      <c r="AF1170" s="132"/>
      <c r="AG1170" s="132"/>
      <c r="AH1170" s="132"/>
      <c r="AI1170" s="132"/>
      <c r="AJ1170" s="132"/>
      <c r="AK1170" s="132"/>
      <c r="AL1170" s="132"/>
      <c r="AM1170" s="132"/>
      <c r="AN1170" s="132"/>
      <c r="AO1170" s="132"/>
      <c r="AP1170" s="132"/>
      <c r="AQ1170" s="132"/>
      <c r="AR1170" s="132"/>
      <c r="AS1170" s="132"/>
      <c r="AT1170" s="132"/>
      <c r="AU1170" s="132"/>
      <c r="AV1170" s="132"/>
      <c r="AW1170" s="132"/>
      <c r="AX1170" s="132"/>
      <c r="AY1170" s="132"/>
      <c r="AZ1170" s="132"/>
      <c r="BA1170" s="132"/>
      <c r="BB1170" s="132"/>
      <c r="BC1170" s="132"/>
      <c r="BD1170" s="132"/>
      <c r="BE1170" s="132"/>
      <c r="BF1170" s="132"/>
      <c r="BG1170" s="132"/>
      <c r="BH1170" s="132"/>
      <c r="BI1170" s="132"/>
      <c r="BJ1170" s="132"/>
      <c r="BK1170" s="132"/>
      <c r="BL1170" s="132"/>
      <c r="BM1170" s="132"/>
      <c r="BN1170" s="132"/>
      <c r="BO1170" s="132"/>
      <c r="BP1170" s="132"/>
      <c r="BQ1170" s="132"/>
      <c r="BR1170" s="132"/>
      <c r="BS1170" s="132"/>
      <c r="BT1170" s="132"/>
      <c r="BU1170" s="132"/>
      <c r="BV1170" s="132"/>
      <c r="BW1170" s="132"/>
      <c r="BX1170" s="132"/>
      <c r="BY1170" s="132"/>
      <c r="BZ1170" s="132"/>
      <c r="CA1170" s="132"/>
      <c r="CB1170" s="132"/>
      <c r="CC1170" s="132"/>
      <c r="CD1170" s="132"/>
      <c r="CE1170" s="132"/>
      <c r="CF1170" s="132"/>
      <c r="CG1170" s="132"/>
      <c r="CH1170" s="132"/>
      <c r="CI1170" s="132"/>
      <c r="CJ1170" s="132"/>
      <c r="CK1170" s="132"/>
      <c r="CL1170" s="132"/>
      <c r="CM1170" s="132"/>
      <c r="CO1170" s="93"/>
      <c r="EJ1170" s="138"/>
      <c r="EK1170" s="138"/>
      <c r="EL1170" s="138"/>
      <c r="EM1170" s="138"/>
      <c r="EN1170" s="138"/>
      <c r="EP1170" s="138"/>
      <c r="EQ1170" s="138"/>
      <c r="ER1170" s="138"/>
      <c r="ES1170" s="138"/>
      <c r="ET1170" s="138"/>
    </row>
    <row r="1171" spans="3:150" ht="14.25" customHeight="1" x14ac:dyDescent="0.35">
      <c r="C1171" s="132"/>
      <c r="D1171" s="132"/>
      <c r="E1171" s="132"/>
      <c r="F1171" s="132"/>
      <c r="G1171" s="132"/>
      <c r="H1171" s="132"/>
      <c r="I1171" s="132"/>
      <c r="J1171" s="132"/>
      <c r="K1171" s="132"/>
      <c r="L1171" s="132"/>
      <c r="M1171" s="132"/>
      <c r="N1171" s="132"/>
      <c r="O1171" s="132"/>
      <c r="P1171" s="132"/>
      <c r="Q1171" s="132"/>
      <c r="R1171" s="132"/>
      <c r="S1171" s="132"/>
      <c r="T1171" s="132"/>
      <c r="U1171" s="132"/>
      <c r="V1171" s="132"/>
      <c r="W1171" s="132"/>
      <c r="X1171" s="132"/>
      <c r="Y1171" s="132"/>
      <c r="Z1171" s="132"/>
      <c r="AA1171" s="132"/>
      <c r="AB1171" s="132"/>
      <c r="AC1171" s="132"/>
      <c r="AD1171" s="132"/>
      <c r="AE1171" s="132"/>
      <c r="AF1171" s="132"/>
      <c r="AG1171" s="132"/>
      <c r="AH1171" s="132"/>
      <c r="AI1171" s="132"/>
      <c r="AJ1171" s="132"/>
      <c r="AK1171" s="132"/>
      <c r="AL1171" s="132"/>
      <c r="AM1171" s="132"/>
      <c r="AN1171" s="132"/>
      <c r="AO1171" s="132"/>
      <c r="AP1171" s="132"/>
      <c r="AQ1171" s="132"/>
      <c r="AR1171" s="132"/>
      <c r="AS1171" s="132"/>
      <c r="AT1171" s="132"/>
      <c r="AU1171" s="132"/>
      <c r="AV1171" s="132"/>
      <c r="AW1171" s="132"/>
      <c r="AX1171" s="132"/>
      <c r="AY1171" s="132"/>
      <c r="AZ1171" s="132"/>
      <c r="BA1171" s="132"/>
      <c r="BB1171" s="132"/>
      <c r="BC1171" s="132"/>
      <c r="BD1171" s="132"/>
      <c r="BE1171" s="132"/>
      <c r="BF1171" s="132"/>
      <c r="BG1171" s="132"/>
      <c r="BH1171" s="132"/>
      <c r="BI1171" s="132"/>
      <c r="BJ1171" s="132"/>
      <c r="BK1171" s="132"/>
      <c r="BL1171" s="132"/>
      <c r="BM1171" s="132"/>
      <c r="BN1171" s="132"/>
      <c r="BO1171" s="132"/>
      <c r="BP1171" s="132"/>
      <c r="BQ1171" s="132"/>
      <c r="BR1171" s="132"/>
      <c r="BS1171" s="132"/>
      <c r="BT1171" s="132"/>
      <c r="BU1171" s="132"/>
      <c r="BV1171" s="132"/>
      <c r="BW1171" s="132"/>
      <c r="BX1171" s="132"/>
      <c r="BY1171" s="132"/>
      <c r="BZ1171" s="132"/>
      <c r="CA1171" s="132"/>
      <c r="CB1171" s="132"/>
      <c r="CC1171" s="132"/>
      <c r="CD1171" s="132"/>
      <c r="CE1171" s="132"/>
      <c r="CF1171" s="132"/>
      <c r="CG1171" s="132"/>
      <c r="CH1171" s="132"/>
      <c r="CI1171" s="132"/>
      <c r="CJ1171" s="132"/>
      <c r="CK1171" s="132"/>
      <c r="CL1171" s="132"/>
      <c r="CM1171" s="132"/>
      <c r="CO1171" s="93"/>
      <c r="EJ1171" s="138"/>
      <c r="EK1171" s="138"/>
      <c r="EL1171" s="138"/>
      <c r="EM1171" s="138"/>
      <c r="EN1171" s="138"/>
      <c r="EP1171" s="138"/>
      <c r="EQ1171" s="138"/>
      <c r="ER1171" s="138"/>
      <c r="ES1171" s="138"/>
      <c r="ET1171" s="138"/>
    </row>
    <row r="1172" spans="3:150" ht="14.25" customHeight="1" x14ac:dyDescent="0.35">
      <c r="C1172" s="132"/>
      <c r="D1172" s="132"/>
      <c r="E1172" s="132"/>
      <c r="F1172" s="132"/>
      <c r="G1172" s="132"/>
      <c r="H1172" s="132"/>
      <c r="I1172" s="132"/>
      <c r="J1172" s="132"/>
      <c r="K1172" s="132"/>
      <c r="L1172" s="132"/>
      <c r="M1172" s="132"/>
      <c r="N1172" s="132"/>
      <c r="O1172" s="132"/>
      <c r="P1172" s="132"/>
      <c r="Q1172" s="132"/>
      <c r="R1172" s="132"/>
      <c r="S1172" s="132"/>
      <c r="T1172" s="132"/>
      <c r="U1172" s="132"/>
      <c r="V1172" s="132"/>
      <c r="W1172" s="132"/>
      <c r="X1172" s="132"/>
      <c r="Y1172" s="132"/>
      <c r="Z1172" s="132"/>
      <c r="AA1172" s="132"/>
      <c r="AB1172" s="132"/>
      <c r="AC1172" s="132"/>
      <c r="AD1172" s="132"/>
      <c r="AE1172" s="132"/>
      <c r="AF1172" s="132"/>
      <c r="AG1172" s="132"/>
      <c r="AH1172" s="132"/>
      <c r="AI1172" s="132"/>
      <c r="AJ1172" s="132"/>
      <c r="AK1172" s="132"/>
      <c r="AL1172" s="132"/>
      <c r="AM1172" s="132"/>
      <c r="AN1172" s="132"/>
      <c r="AO1172" s="132"/>
      <c r="AP1172" s="132"/>
      <c r="AQ1172" s="132"/>
      <c r="AR1172" s="132"/>
      <c r="AS1172" s="132"/>
      <c r="AT1172" s="132"/>
      <c r="AU1172" s="132"/>
      <c r="AV1172" s="132"/>
      <c r="AW1172" s="132"/>
      <c r="AX1172" s="132"/>
      <c r="AY1172" s="132"/>
      <c r="AZ1172" s="132"/>
      <c r="BA1172" s="132"/>
      <c r="BB1172" s="132"/>
      <c r="BC1172" s="132"/>
      <c r="BD1172" s="132"/>
      <c r="BE1172" s="132"/>
      <c r="BF1172" s="132"/>
      <c r="BG1172" s="132"/>
      <c r="BH1172" s="132"/>
      <c r="BI1172" s="132"/>
      <c r="BJ1172" s="132"/>
      <c r="BK1172" s="132"/>
      <c r="BL1172" s="132"/>
      <c r="BM1172" s="132"/>
      <c r="BN1172" s="132"/>
      <c r="BO1172" s="132"/>
      <c r="BP1172" s="132"/>
      <c r="BQ1172" s="132"/>
      <c r="BR1172" s="132"/>
      <c r="BS1172" s="132"/>
      <c r="BT1172" s="132"/>
      <c r="BU1172" s="132"/>
      <c r="BV1172" s="132"/>
      <c r="BW1172" s="132"/>
      <c r="BX1172" s="132"/>
      <c r="BY1172" s="132"/>
      <c r="BZ1172" s="132"/>
      <c r="CA1172" s="132"/>
      <c r="CB1172" s="132"/>
      <c r="CC1172" s="132"/>
      <c r="CD1172" s="132"/>
      <c r="CE1172" s="132"/>
      <c r="CF1172" s="132"/>
      <c r="CG1172" s="132"/>
      <c r="CH1172" s="132"/>
      <c r="CI1172" s="132"/>
      <c r="CJ1172" s="132"/>
      <c r="CK1172" s="132"/>
      <c r="CL1172" s="132"/>
      <c r="CM1172" s="132"/>
      <c r="CO1172" s="93"/>
      <c r="EJ1172" s="138"/>
      <c r="EK1172" s="138"/>
      <c r="EL1172" s="138"/>
      <c r="EM1172" s="138"/>
      <c r="EN1172" s="138"/>
      <c r="EP1172" s="138"/>
      <c r="EQ1172" s="138"/>
      <c r="ER1172" s="138"/>
      <c r="ES1172" s="138"/>
      <c r="ET1172" s="138"/>
    </row>
    <row r="1173" spans="3:150" ht="14.25" customHeight="1" x14ac:dyDescent="0.35">
      <c r="C1173" s="132"/>
      <c r="D1173" s="132"/>
      <c r="E1173" s="132"/>
      <c r="F1173" s="132"/>
      <c r="G1173" s="132"/>
      <c r="H1173" s="132"/>
      <c r="I1173" s="132"/>
      <c r="J1173" s="132"/>
      <c r="K1173" s="132"/>
      <c r="L1173" s="132"/>
      <c r="M1173" s="132"/>
      <c r="N1173" s="132"/>
      <c r="O1173" s="132"/>
      <c r="P1173" s="132"/>
      <c r="Q1173" s="132"/>
      <c r="R1173" s="132"/>
      <c r="S1173" s="132"/>
      <c r="T1173" s="132"/>
      <c r="U1173" s="132"/>
      <c r="V1173" s="132"/>
      <c r="W1173" s="132"/>
      <c r="X1173" s="132"/>
      <c r="Y1173" s="132"/>
      <c r="Z1173" s="132"/>
      <c r="AA1173" s="132"/>
      <c r="AB1173" s="132"/>
      <c r="AC1173" s="132"/>
      <c r="AD1173" s="132"/>
      <c r="AE1173" s="132"/>
      <c r="AF1173" s="132"/>
      <c r="AG1173" s="132"/>
      <c r="AH1173" s="132"/>
      <c r="AI1173" s="132"/>
      <c r="AJ1173" s="132"/>
      <c r="AK1173" s="132"/>
      <c r="AL1173" s="132"/>
      <c r="AM1173" s="132"/>
      <c r="AN1173" s="132"/>
      <c r="AO1173" s="132"/>
      <c r="AP1173" s="132"/>
      <c r="AQ1173" s="132"/>
      <c r="AR1173" s="132"/>
      <c r="AS1173" s="132"/>
      <c r="AT1173" s="132"/>
      <c r="AU1173" s="132"/>
      <c r="AV1173" s="132"/>
      <c r="AW1173" s="132"/>
      <c r="AX1173" s="132"/>
      <c r="AY1173" s="132"/>
      <c r="AZ1173" s="132"/>
      <c r="BA1173" s="132"/>
      <c r="BB1173" s="132"/>
      <c r="BC1173" s="132"/>
      <c r="BD1173" s="132"/>
      <c r="BE1173" s="132"/>
      <c r="BF1173" s="132"/>
      <c r="BG1173" s="132"/>
      <c r="BH1173" s="132"/>
      <c r="BI1173" s="132"/>
      <c r="BJ1173" s="132"/>
      <c r="BK1173" s="132"/>
      <c r="BL1173" s="132"/>
      <c r="BM1173" s="132"/>
      <c r="BN1173" s="132"/>
      <c r="BO1173" s="132"/>
      <c r="BP1173" s="132"/>
      <c r="BQ1173" s="132"/>
      <c r="BR1173" s="132"/>
      <c r="BS1173" s="132"/>
      <c r="BT1173" s="132"/>
      <c r="BU1173" s="132"/>
      <c r="BV1173" s="132"/>
      <c r="BW1173" s="132"/>
      <c r="BX1173" s="132"/>
      <c r="BY1173" s="132"/>
      <c r="BZ1173" s="132"/>
      <c r="CA1173" s="132"/>
      <c r="CB1173" s="132"/>
      <c r="CC1173" s="132"/>
      <c r="CD1173" s="132"/>
      <c r="CE1173" s="132"/>
      <c r="CF1173" s="132"/>
      <c r="CG1173" s="132"/>
      <c r="CH1173" s="132"/>
      <c r="CI1173" s="132"/>
      <c r="CJ1173" s="132"/>
      <c r="CK1173" s="132"/>
      <c r="CL1173" s="132"/>
      <c r="CM1173" s="132"/>
      <c r="CO1173" s="93"/>
      <c r="EJ1173" s="138"/>
      <c r="EK1173" s="138"/>
      <c r="EL1173" s="138"/>
      <c r="EM1173" s="138"/>
      <c r="EN1173" s="138"/>
      <c r="EP1173" s="138"/>
      <c r="EQ1173" s="138"/>
      <c r="ER1173" s="138"/>
      <c r="ES1173" s="138"/>
      <c r="ET1173" s="138"/>
    </row>
    <row r="1174" spans="3:150" ht="14.25" customHeight="1" x14ac:dyDescent="0.35">
      <c r="C1174" s="132"/>
      <c r="D1174" s="132"/>
      <c r="E1174" s="132"/>
      <c r="F1174" s="132"/>
      <c r="G1174" s="132"/>
      <c r="H1174" s="132"/>
      <c r="I1174" s="132"/>
      <c r="J1174" s="132"/>
      <c r="K1174" s="132"/>
      <c r="L1174" s="132"/>
      <c r="M1174" s="132"/>
      <c r="N1174" s="132"/>
      <c r="O1174" s="132"/>
      <c r="P1174" s="132"/>
      <c r="Q1174" s="132"/>
      <c r="R1174" s="132"/>
      <c r="S1174" s="132"/>
      <c r="T1174" s="132"/>
      <c r="U1174" s="132"/>
      <c r="V1174" s="132"/>
      <c r="W1174" s="132"/>
      <c r="X1174" s="132"/>
      <c r="Y1174" s="132"/>
      <c r="Z1174" s="132"/>
      <c r="AA1174" s="132"/>
      <c r="AB1174" s="132"/>
      <c r="AC1174" s="132"/>
      <c r="AD1174" s="132"/>
      <c r="AE1174" s="132"/>
      <c r="AF1174" s="132"/>
      <c r="AG1174" s="132"/>
      <c r="AH1174" s="132"/>
      <c r="AI1174" s="132"/>
      <c r="AJ1174" s="132"/>
      <c r="AK1174" s="132"/>
      <c r="AL1174" s="132"/>
      <c r="AM1174" s="132"/>
      <c r="AN1174" s="132"/>
      <c r="AO1174" s="132"/>
      <c r="AP1174" s="132"/>
      <c r="AQ1174" s="132"/>
      <c r="AR1174" s="132"/>
      <c r="AS1174" s="132"/>
      <c r="AT1174" s="132"/>
      <c r="AU1174" s="132"/>
      <c r="AV1174" s="132"/>
      <c r="AW1174" s="132"/>
      <c r="AX1174" s="132"/>
      <c r="AY1174" s="132"/>
      <c r="AZ1174" s="132"/>
      <c r="BA1174" s="132"/>
      <c r="BB1174" s="132"/>
      <c r="BC1174" s="132"/>
      <c r="BD1174" s="132"/>
      <c r="BE1174" s="132"/>
      <c r="BF1174" s="132"/>
      <c r="BG1174" s="132"/>
      <c r="BH1174" s="132"/>
      <c r="BI1174" s="132"/>
      <c r="BJ1174" s="132"/>
      <c r="BK1174" s="132"/>
      <c r="BL1174" s="132"/>
      <c r="BM1174" s="132"/>
      <c r="BN1174" s="132"/>
      <c r="BO1174" s="132"/>
      <c r="BP1174" s="132"/>
      <c r="BQ1174" s="132"/>
      <c r="BR1174" s="132"/>
      <c r="BS1174" s="132"/>
      <c r="BT1174" s="132"/>
      <c r="BU1174" s="132"/>
      <c r="BV1174" s="132"/>
      <c r="BW1174" s="132"/>
      <c r="BX1174" s="132"/>
      <c r="BY1174" s="132"/>
      <c r="BZ1174" s="132"/>
      <c r="CA1174" s="132"/>
      <c r="CB1174" s="132"/>
      <c r="CC1174" s="132"/>
      <c r="CD1174" s="132"/>
      <c r="CE1174" s="132"/>
      <c r="CF1174" s="132"/>
      <c r="CG1174" s="132"/>
      <c r="CH1174" s="132"/>
      <c r="CI1174" s="132"/>
      <c r="CJ1174" s="132"/>
      <c r="CK1174" s="132"/>
      <c r="CL1174" s="132"/>
      <c r="CM1174" s="132"/>
      <c r="CO1174" s="93"/>
      <c r="EJ1174" s="138"/>
      <c r="EK1174" s="138"/>
      <c r="EL1174" s="138"/>
      <c r="EM1174" s="138"/>
      <c r="EN1174" s="138"/>
      <c r="EP1174" s="138"/>
      <c r="EQ1174" s="138"/>
      <c r="ER1174" s="138"/>
      <c r="ES1174" s="138"/>
      <c r="ET1174" s="138"/>
    </row>
    <row r="1175" spans="3:150" ht="14.25" customHeight="1" x14ac:dyDescent="0.35">
      <c r="C1175" s="132"/>
      <c r="D1175" s="132"/>
      <c r="E1175" s="132"/>
      <c r="F1175" s="132"/>
      <c r="G1175" s="132"/>
      <c r="H1175" s="132"/>
      <c r="I1175" s="132"/>
      <c r="J1175" s="132"/>
      <c r="K1175" s="132"/>
      <c r="L1175" s="132"/>
      <c r="M1175" s="132"/>
      <c r="N1175" s="132"/>
      <c r="O1175" s="132"/>
      <c r="P1175" s="132"/>
      <c r="Q1175" s="132"/>
      <c r="R1175" s="132"/>
      <c r="S1175" s="132"/>
      <c r="T1175" s="132"/>
      <c r="U1175" s="132"/>
      <c r="V1175" s="132"/>
      <c r="W1175" s="132"/>
      <c r="X1175" s="132"/>
      <c r="Y1175" s="132"/>
      <c r="Z1175" s="132"/>
      <c r="AA1175" s="132"/>
      <c r="AB1175" s="132"/>
      <c r="AC1175" s="132"/>
      <c r="AD1175" s="132"/>
      <c r="AE1175" s="132"/>
      <c r="AF1175" s="132"/>
      <c r="AG1175" s="132"/>
      <c r="AH1175" s="132"/>
      <c r="AI1175" s="132"/>
      <c r="AJ1175" s="132"/>
      <c r="AK1175" s="132"/>
      <c r="AL1175" s="132"/>
      <c r="AM1175" s="132"/>
      <c r="AN1175" s="132"/>
      <c r="AO1175" s="132"/>
      <c r="AP1175" s="132"/>
      <c r="AQ1175" s="132"/>
      <c r="AR1175" s="132"/>
      <c r="AS1175" s="132"/>
      <c r="AT1175" s="132"/>
      <c r="AU1175" s="132"/>
      <c r="AV1175" s="132"/>
      <c r="AW1175" s="132"/>
      <c r="AX1175" s="132"/>
      <c r="AY1175" s="132"/>
      <c r="AZ1175" s="132"/>
      <c r="BA1175" s="132"/>
      <c r="BB1175" s="132"/>
      <c r="BC1175" s="132"/>
      <c r="BD1175" s="132"/>
      <c r="BE1175" s="132"/>
      <c r="BF1175" s="132"/>
      <c r="BG1175" s="132"/>
      <c r="BH1175" s="132"/>
      <c r="BI1175" s="132"/>
      <c r="BJ1175" s="132"/>
      <c r="BK1175" s="132"/>
      <c r="BL1175" s="132"/>
      <c r="BM1175" s="132"/>
      <c r="BN1175" s="132"/>
      <c r="BO1175" s="132"/>
      <c r="BP1175" s="132"/>
      <c r="BQ1175" s="132"/>
      <c r="BR1175" s="132"/>
      <c r="BS1175" s="132"/>
      <c r="BT1175" s="132"/>
      <c r="BU1175" s="132"/>
      <c r="BV1175" s="132"/>
      <c r="BW1175" s="132"/>
      <c r="BX1175" s="132"/>
      <c r="BY1175" s="132"/>
      <c r="BZ1175" s="132"/>
      <c r="CA1175" s="132"/>
      <c r="CB1175" s="132"/>
      <c r="CC1175" s="132"/>
      <c r="CD1175" s="132"/>
      <c r="CE1175" s="132"/>
      <c r="CF1175" s="132"/>
      <c r="CG1175" s="132"/>
      <c r="CH1175" s="132"/>
      <c r="CI1175" s="132"/>
      <c r="CJ1175" s="132"/>
      <c r="CK1175" s="132"/>
      <c r="CL1175" s="132"/>
      <c r="CM1175" s="132"/>
      <c r="CO1175" s="93"/>
      <c r="EJ1175" s="138"/>
      <c r="EK1175" s="138"/>
      <c r="EL1175" s="138"/>
      <c r="EM1175" s="138"/>
      <c r="EN1175" s="138"/>
      <c r="EP1175" s="138"/>
      <c r="EQ1175" s="138"/>
      <c r="ER1175" s="138"/>
      <c r="ES1175" s="138"/>
      <c r="ET1175" s="138"/>
    </row>
    <row r="1176" spans="3:150" ht="14.25" customHeight="1" x14ac:dyDescent="0.35">
      <c r="C1176" s="132"/>
      <c r="D1176" s="132"/>
      <c r="E1176" s="132"/>
      <c r="F1176" s="132"/>
      <c r="G1176" s="132"/>
      <c r="H1176" s="132"/>
      <c r="I1176" s="132"/>
      <c r="J1176" s="132"/>
      <c r="K1176" s="132"/>
      <c r="L1176" s="132"/>
      <c r="M1176" s="132"/>
      <c r="N1176" s="132"/>
      <c r="O1176" s="132"/>
      <c r="P1176" s="132"/>
      <c r="Q1176" s="132"/>
      <c r="R1176" s="132"/>
      <c r="S1176" s="132"/>
      <c r="T1176" s="132"/>
      <c r="U1176" s="132"/>
      <c r="V1176" s="132"/>
      <c r="W1176" s="132"/>
      <c r="X1176" s="132"/>
      <c r="Y1176" s="132"/>
      <c r="Z1176" s="132"/>
      <c r="AA1176" s="132"/>
      <c r="AB1176" s="132"/>
      <c r="AC1176" s="132"/>
      <c r="AD1176" s="132"/>
      <c r="AE1176" s="132"/>
      <c r="AF1176" s="132"/>
      <c r="AG1176" s="132"/>
      <c r="AH1176" s="132"/>
      <c r="AI1176" s="132"/>
      <c r="AJ1176" s="132"/>
      <c r="AK1176" s="132"/>
      <c r="AL1176" s="132"/>
      <c r="AM1176" s="132"/>
      <c r="AN1176" s="132"/>
      <c r="AO1176" s="132"/>
      <c r="AP1176" s="132"/>
      <c r="AQ1176" s="132"/>
      <c r="AR1176" s="132"/>
      <c r="AS1176" s="132"/>
      <c r="AT1176" s="132"/>
      <c r="AU1176" s="132"/>
      <c r="AV1176" s="132"/>
      <c r="AW1176" s="132"/>
      <c r="AX1176" s="132"/>
      <c r="AY1176" s="132"/>
      <c r="AZ1176" s="132"/>
      <c r="BA1176" s="132"/>
      <c r="BB1176" s="132"/>
      <c r="BC1176" s="132"/>
      <c r="BD1176" s="132"/>
      <c r="BE1176" s="132"/>
      <c r="BF1176" s="132"/>
      <c r="BG1176" s="132"/>
      <c r="BH1176" s="132"/>
      <c r="BI1176" s="132"/>
      <c r="BJ1176" s="132"/>
      <c r="BK1176" s="132"/>
      <c r="BL1176" s="132"/>
      <c r="BM1176" s="132"/>
      <c r="BN1176" s="132"/>
      <c r="BO1176" s="132"/>
      <c r="BP1176" s="132"/>
      <c r="BQ1176" s="132"/>
      <c r="BR1176" s="132"/>
      <c r="BS1176" s="132"/>
      <c r="BT1176" s="132"/>
      <c r="BU1176" s="132"/>
      <c r="BV1176" s="132"/>
      <c r="BW1176" s="132"/>
      <c r="BX1176" s="132"/>
      <c r="BY1176" s="132"/>
      <c r="BZ1176" s="132"/>
      <c r="CA1176" s="132"/>
      <c r="CB1176" s="132"/>
      <c r="CC1176" s="132"/>
      <c r="CD1176" s="132"/>
      <c r="CE1176" s="132"/>
      <c r="CF1176" s="132"/>
      <c r="CG1176" s="132"/>
      <c r="CH1176" s="132"/>
      <c r="CI1176" s="132"/>
      <c r="CJ1176" s="132"/>
      <c r="CK1176" s="132"/>
      <c r="CL1176" s="132"/>
      <c r="CM1176" s="132"/>
      <c r="CO1176" s="93"/>
    </row>
    <row r="1177" spans="3:150" ht="14.25" customHeight="1" x14ac:dyDescent="0.35">
      <c r="C1177" s="132"/>
      <c r="D1177" s="132"/>
      <c r="E1177" s="132"/>
      <c r="F1177" s="132"/>
      <c r="G1177" s="132"/>
      <c r="H1177" s="132"/>
      <c r="I1177" s="132"/>
      <c r="J1177" s="132"/>
      <c r="K1177" s="132"/>
      <c r="L1177" s="132"/>
      <c r="M1177" s="132"/>
      <c r="N1177" s="132"/>
      <c r="O1177" s="132"/>
      <c r="P1177" s="132"/>
      <c r="Q1177" s="132"/>
      <c r="R1177" s="132"/>
      <c r="S1177" s="132"/>
      <c r="T1177" s="132"/>
      <c r="U1177" s="132"/>
      <c r="V1177" s="132"/>
      <c r="W1177" s="132"/>
      <c r="X1177" s="132"/>
      <c r="Y1177" s="132"/>
      <c r="Z1177" s="132"/>
      <c r="AA1177" s="132"/>
      <c r="AB1177" s="132"/>
      <c r="AC1177" s="132"/>
      <c r="AD1177" s="132"/>
      <c r="AE1177" s="132"/>
      <c r="AF1177" s="132"/>
      <c r="AG1177" s="132"/>
      <c r="AH1177" s="132"/>
      <c r="AI1177" s="132"/>
      <c r="AJ1177" s="132"/>
      <c r="AK1177" s="132"/>
      <c r="AL1177" s="132"/>
      <c r="AM1177" s="132"/>
      <c r="AN1177" s="132"/>
      <c r="AO1177" s="132"/>
      <c r="AP1177" s="132"/>
      <c r="AQ1177" s="132"/>
      <c r="AR1177" s="132"/>
      <c r="AS1177" s="132"/>
      <c r="AT1177" s="132"/>
      <c r="AU1177" s="132"/>
      <c r="AV1177" s="132"/>
      <c r="AW1177" s="132"/>
      <c r="AX1177" s="132"/>
      <c r="AY1177" s="132"/>
      <c r="AZ1177" s="132"/>
      <c r="BA1177" s="132"/>
      <c r="BB1177" s="132"/>
      <c r="BC1177" s="132"/>
      <c r="BD1177" s="132"/>
      <c r="BE1177" s="132"/>
      <c r="BF1177" s="132"/>
      <c r="BG1177" s="132"/>
      <c r="BH1177" s="132"/>
      <c r="BI1177" s="132"/>
      <c r="BJ1177" s="132"/>
      <c r="BK1177" s="132"/>
      <c r="BL1177" s="132"/>
      <c r="BM1177" s="132"/>
      <c r="BN1177" s="132"/>
      <c r="BO1177" s="132"/>
      <c r="BP1177" s="132"/>
      <c r="BQ1177" s="132"/>
      <c r="BR1177" s="132"/>
      <c r="BS1177" s="132"/>
      <c r="BT1177" s="132"/>
      <c r="BU1177" s="132"/>
      <c r="BV1177" s="132"/>
      <c r="BW1177" s="132"/>
      <c r="BX1177" s="132"/>
      <c r="BY1177" s="132"/>
      <c r="BZ1177" s="132"/>
      <c r="CA1177" s="132"/>
      <c r="CB1177" s="132"/>
      <c r="CC1177" s="132"/>
      <c r="CD1177" s="132"/>
      <c r="CE1177" s="132"/>
      <c r="CF1177" s="132"/>
      <c r="CG1177" s="132"/>
      <c r="CH1177" s="132"/>
      <c r="CI1177" s="132"/>
      <c r="CJ1177" s="132"/>
      <c r="CK1177" s="132"/>
      <c r="CL1177" s="132"/>
      <c r="CM1177" s="132"/>
      <c r="CO1177" s="93"/>
      <c r="EJ1177" s="222" t="s">
        <v>832</v>
      </c>
      <c r="EK1177" s="222"/>
      <c r="EL1177" s="222"/>
      <c r="EM1177" s="222"/>
      <c r="EN1177" s="222"/>
      <c r="EP1177" s="222" t="s">
        <v>828</v>
      </c>
      <c r="EQ1177" s="222"/>
      <c r="ER1177" s="222"/>
      <c r="ES1177" s="222"/>
      <c r="ET1177" s="222"/>
    </row>
    <row r="1178" spans="3:150" ht="14.25" customHeight="1" x14ac:dyDescent="0.35">
      <c r="C1178" s="132"/>
      <c r="D1178" s="132"/>
      <c r="E1178" s="132"/>
      <c r="F1178" s="132"/>
      <c r="G1178" s="132"/>
      <c r="H1178" s="132"/>
      <c r="I1178" s="132"/>
      <c r="J1178" s="132"/>
      <c r="K1178" s="132"/>
      <c r="L1178" s="132"/>
      <c r="M1178" s="132"/>
      <c r="N1178" s="132"/>
      <c r="O1178" s="132"/>
      <c r="P1178" s="132"/>
      <c r="Q1178" s="132"/>
      <c r="R1178" s="132"/>
      <c r="S1178" s="132"/>
      <c r="T1178" s="132"/>
      <c r="U1178" s="132"/>
      <c r="V1178" s="132"/>
      <c r="W1178" s="132"/>
      <c r="X1178" s="132"/>
      <c r="Y1178" s="132"/>
      <c r="Z1178" s="132"/>
      <c r="AA1178" s="132"/>
      <c r="AB1178" s="132"/>
      <c r="AC1178" s="132"/>
      <c r="AD1178" s="132"/>
      <c r="AE1178" s="132"/>
      <c r="AF1178" s="132"/>
      <c r="AG1178" s="132"/>
      <c r="AH1178" s="132"/>
      <c r="AI1178" s="132"/>
      <c r="AJ1178" s="132"/>
      <c r="AK1178" s="132"/>
      <c r="AL1178" s="132"/>
      <c r="AM1178" s="132"/>
      <c r="AN1178" s="132"/>
      <c r="AO1178" s="132"/>
      <c r="AP1178" s="132"/>
      <c r="AQ1178" s="132"/>
      <c r="AR1178" s="132"/>
      <c r="AS1178" s="132"/>
      <c r="AT1178" s="132"/>
      <c r="AU1178" s="132"/>
      <c r="AV1178" s="132"/>
      <c r="AW1178" s="132"/>
      <c r="AX1178" s="132"/>
      <c r="AY1178" s="132"/>
      <c r="AZ1178" s="132"/>
      <c r="BA1178" s="132"/>
      <c r="BB1178" s="132"/>
      <c r="BC1178" s="132"/>
      <c r="BD1178" s="132"/>
      <c r="BE1178" s="132"/>
      <c r="BF1178" s="132"/>
      <c r="BG1178" s="132"/>
      <c r="BH1178" s="132"/>
      <c r="BI1178" s="132"/>
      <c r="BJ1178" s="132"/>
      <c r="BK1178" s="132"/>
      <c r="BL1178" s="132"/>
      <c r="BM1178" s="132"/>
      <c r="BN1178" s="132"/>
      <c r="BO1178" s="132"/>
      <c r="BP1178" s="132"/>
      <c r="BQ1178" s="132"/>
      <c r="BR1178" s="132"/>
      <c r="BS1178" s="132"/>
      <c r="BT1178" s="132"/>
      <c r="BU1178" s="132"/>
      <c r="BV1178" s="132"/>
      <c r="BW1178" s="132"/>
      <c r="BX1178" s="132"/>
      <c r="BY1178" s="132"/>
      <c r="BZ1178" s="132"/>
      <c r="CA1178" s="132"/>
      <c r="CB1178" s="132"/>
      <c r="CC1178" s="132"/>
      <c r="CD1178" s="132"/>
      <c r="CE1178" s="132"/>
      <c r="CF1178" s="132"/>
      <c r="CG1178" s="132"/>
      <c r="CH1178" s="132"/>
      <c r="CI1178" s="132"/>
      <c r="CJ1178" s="132"/>
      <c r="CK1178" s="132"/>
      <c r="CL1178" s="132"/>
      <c r="CM1178" s="132"/>
      <c r="CO1178" s="93"/>
      <c r="EJ1178" s="139" t="s">
        <v>834</v>
      </c>
      <c r="EK1178" s="139" t="s">
        <v>835</v>
      </c>
      <c r="EL1178" s="139" t="s">
        <v>227</v>
      </c>
      <c r="EM1178" s="139" t="s">
        <v>836</v>
      </c>
      <c r="EN1178" s="139" t="s">
        <v>823</v>
      </c>
      <c r="EP1178" s="134" t="s">
        <v>837</v>
      </c>
      <c r="EQ1178" s="134" t="s">
        <v>838</v>
      </c>
      <c r="ER1178" s="134" t="s">
        <v>839</v>
      </c>
      <c r="ES1178" s="134" t="s">
        <v>840</v>
      </c>
      <c r="ET1178" s="135" t="s">
        <v>841</v>
      </c>
    </row>
    <row r="1179" spans="3:150" ht="14.25" customHeight="1" x14ac:dyDescent="0.35">
      <c r="C1179" s="132"/>
      <c r="D1179" s="132"/>
      <c r="E1179" s="132"/>
      <c r="F1179" s="132"/>
      <c r="G1179" s="132"/>
      <c r="H1179" s="132"/>
      <c r="I1179" s="132"/>
      <c r="J1179" s="132"/>
      <c r="K1179" s="132"/>
      <c r="L1179" s="132"/>
      <c r="M1179" s="132"/>
      <c r="N1179" s="132"/>
      <c r="O1179" s="132"/>
      <c r="P1179" s="132"/>
      <c r="Q1179" s="132"/>
      <c r="R1179" s="132"/>
      <c r="S1179" s="132"/>
      <c r="T1179" s="132"/>
      <c r="U1179" s="132"/>
      <c r="V1179" s="132"/>
      <c r="W1179" s="132"/>
      <c r="X1179" s="132"/>
      <c r="Y1179" s="132"/>
      <c r="Z1179" s="132"/>
      <c r="AA1179" s="132"/>
      <c r="AB1179" s="132"/>
      <c r="AC1179" s="132"/>
      <c r="AD1179" s="132"/>
      <c r="AE1179" s="132"/>
      <c r="AF1179" s="132"/>
      <c r="AG1179" s="132"/>
      <c r="AH1179" s="132"/>
      <c r="AI1179" s="132"/>
      <c r="AJ1179" s="132"/>
      <c r="AK1179" s="132"/>
      <c r="AL1179" s="132"/>
      <c r="AM1179" s="132"/>
      <c r="AN1179" s="132"/>
      <c r="AO1179" s="132"/>
      <c r="AP1179" s="132"/>
      <c r="AQ1179" s="132"/>
      <c r="AR1179" s="132"/>
      <c r="AS1179" s="132"/>
      <c r="AT1179" s="132"/>
      <c r="AU1179" s="132"/>
      <c r="AV1179" s="132"/>
      <c r="AW1179" s="132"/>
      <c r="AX1179" s="132"/>
      <c r="AY1179" s="132"/>
      <c r="AZ1179" s="132"/>
      <c r="BA1179" s="132"/>
      <c r="BB1179" s="132"/>
      <c r="BC1179" s="132"/>
      <c r="BD1179" s="132"/>
      <c r="BE1179" s="132"/>
      <c r="BF1179" s="132"/>
      <c r="BG1179" s="132"/>
      <c r="BH1179" s="132"/>
      <c r="BI1179" s="132"/>
      <c r="BJ1179" s="132"/>
      <c r="BK1179" s="132"/>
      <c r="BL1179" s="132"/>
      <c r="BM1179" s="132"/>
      <c r="BN1179" s="132"/>
      <c r="BO1179" s="132"/>
      <c r="BP1179" s="132"/>
      <c r="BQ1179" s="132"/>
      <c r="BR1179" s="132"/>
      <c r="BS1179" s="132"/>
      <c r="BT1179" s="132"/>
      <c r="BU1179" s="132"/>
      <c r="BV1179" s="132"/>
      <c r="BW1179" s="132"/>
      <c r="BX1179" s="132"/>
      <c r="BY1179" s="132"/>
      <c r="BZ1179" s="132"/>
      <c r="CA1179" s="132"/>
      <c r="CB1179" s="132"/>
      <c r="CC1179" s="132"/>
      <c r="CD1179" s="132"/>
      <c r="CE1179" s="132"/>
      <c r="CF1179" s="132"/>
      <c r="CG1179" s="132"/>
      <c r="CH1179" s="132"/>
      <c r="CI1179" s="132"/>
      <c r="CJ1179" s="132"/>
      <c r="CK1179" s="132"/>
      <c r="CL1179" s="132"/>
      <c r="CM1179" s="132"/>
      <c r="CO1179" s="93"/>
      <c r="EJ1179" s="136">
        <v>0</v>
      </c>
      <c r="EK1179" s="136">
        <v>0</v>
      </c>
      <c r="EL1179" s="136">
        <v>0</v>
      </c>
      <c r="EM1179" s="136">
        <v>0</v>
      </c>
      <c r="EN1179" s="136">
        <v>0</v>
      </c>
      <c r="EP1179" s="136">
        <v>0</v>
      </c>
      <c r="EQ1179" s="136">
        <v>0</v>
      </c>
      <c r="ER1179" s="136">
        <v>0</v>
      </c>
      <c r="ES1179" s="136">
        <v>0</v>
      </c>
      <c r="ET1179" s="136">
        <v>0</v>
      </c>
    </row>
    <row r="1180" spans="3:150" ht="14.25" customHeight="1" x14ac:dyDescent="0.35">
      <c r="C1180" s="132"/>
      <c r="D1180" s="132"/>
      <c r="E1180" s="132"/>
      <c r="F1180" s="132"/>
      <c r="G1180" s="132"/>
      <c r="H1180" s="132"/>
      <c r="I1180" s="132"/>
      <c r="J1180" s="132"/>
      <c r="K1180" s="132"/>
      <c r="L1180" s="132"/>
      <c r="M1180" s="132"/>
      <c r="N1180" s="132"/>
      <c r="O1180" s="132"/>
      <c r="P1180" s="132"/>
      <c r="Q1180" s="132"/>
      <c r="R1180" s="132"/>
      <c r="S1180" s="132"/>
      <c r="T1180" s="132"/>
      <c r="U1180" s="132"/>
      <c r="V1180" s="132"/>
      <c r="W1180" s="132"/>
      <c r="X1180" s="132"/>
      <c r="Y1180" s="132"/>
      <c r="Z1180" s="132"/>
      <c r="AA1180" s="132"/>
      <c r="AB1180" s="132"/>
      <c r="AC1180" s="132"/>
      <c r="AD1180" s="132"/>
      <c r="AE1180" s="132"/>
      <c r="AF1180" s="132"/>
      <c r="AG1180" s="132"/>
      <c r="AH1180" s="132"/>
      <c r="AI1180" s="132"/>
      <c r="AJ1180" s="132"/>
      <c r="AK1180" s="132"/>
      <c r="AL1180" s="132"/>
      <c r="AM1180" s="132"/>
      <c r="AN1180" s="132"/>
      <c r="AO1180" s="132"/>
      <c r="AP1180" s="132"/>
      <c r="AQ1180" s="132"/>
      <c r="AR1180" s="132"/>
      <c r="AS1180" s="132"/>
      <c r="AT1180" s="132"/>
      <c r="AU1180" s="132"/>
      <c r="AV1180" s="132"/>
      <c r="AW1180" s="132"/>
      <c r="AX1180" s="132"/>
      <c r="AY1180" s="132"/>
      <c r="AZ1180" s="132"/>
      <c r="BA1180" s="132"/>
      <c r="BB1180" s="132"/>
      <c r="BC1180" s="132"/>
      <c r="BD1180" s="132"/>
      <c r="BE1180" s="132"/>
      <c r="BF1180" s="132"/>
      <c r="BG1180" s="132"/>
      <c r="BH1180" s="132"/>
      <c r="BI1180" s="132"/>
      <c r="BJ1180" s="132"/>
      <c r="BK1180" s="132"/>
      <c r="BL1180" s="132"/>
      <c r="BM1180" s="132"/>
      <c r="BN1180" s="132"/>
      <c r="BO1180" s="132"/>
      <c r="BP1180" s="132"/>
      <c r="BQ1180" s="132"/>
      <c r="BR1180" s="132"/>
      <c r="BS1180" s="132"/>
      <c r="BT1180" s="132"/>
      <c r="BU1180" s="132"/>
      <c r="BV1180" s="132"/>
      <c r="BW1180" s="132"/>
      <c r="BX1180" s="132"/>
      <c r="BY1180" s="132"/>
      <c r="BZ1180" s="132"/>
      <c r="CA1180" s="132"/>
      <c r="CB1180" s="132"/>
      <c r="CC1180" s="132"/>
      <c r="CD1180" s="132"/>
      <c r="CE1180" s="132"/>
      <c r="CF1180" s="132"/>
      <c r="CG1180" s="132"/>
      <c r="CH1180" s="132"/>
      <c r="CI1180" s="132"/>
      <c r="CJ1180" s="132"/>
      <c r="CK1180" s="132"/>
      <c r="CL1180" s="132"/>
      <c r="CM1180" s="132"/>
      <c r="CO1180" s="93"/>
    </row>
    <row r="1181" spans="3:150" ht="14.25" customHeight="1" x14ac:dyDescent="0.35">
      <c r="C1181" s="132"/>
      <c r="D1181" s="132"/>
      <c r="E1181" s="132"/>
      <c r="F1181" s="132"/>
      <c r="G1181" s="132"/>
      <c r="H1181" s="132"/>
      <c r="I1181" s="132"/>
      <c r="J1181" s="132"/>
      <c r="K1181" s="132"/>
      <c r="L1181" s="132"/>
      <c r="M1181" s="132"/>
      <c r="N1181" s="132"/>
      <c r="O1181" s="132"/>
      <c r="P1181" s="132"/>
      <c r="Q1181" s="132"/>
      <c r="R1181" s="132"/>
      <c r="S1181" s="132"/>
      <c r="T1181" s="132"/>
      <c r="U1181" s="132"/>
      <c r="V1181" s="132"/>
      <c r="W1181" s="132"/>
      <c r="X1181" s="132"/>
      <c r="Y1181" s="132"/>
      <c r="Z1181" s="132"/>
      <c r="AA1181" s="132"/>
      <c r="AB1181" s="132"/>
      <c r="AC1181" s="132"/>
      <c r="AD1181" s="132"/>
      <c r="AE1181" s="132"/>
      <c r="AF1181" s="132"/>
      <c r="AG1181" s="132"/>
      <c r="AH1181" s="132"/>
      <c r="AI1181" s="132"/>
      <c r="AJ1181" s="132"/>
      <c r="AK1181" s="132"/>
      <c r="AL1181" s="132"/>
      <c r="AM1181" s="132"/>
      <c r="AN1181" s="132"/>
      <c r="AO1181" s="132"/>
      <c r="AP1181" s="132"/>
      <c r="AQ1181" s="132"/>
      <c r="AR1181" s="132"/>
      <c r="AS1181" s="132"/>
      <c r="AT1181" s="132"/>
      <c r="AU1181" s="132"/>
      <c r="AV1181" s="132"/>
      <c r="AW1181" s="132"/>
      <c r="AX1181" s="132"/>
      <c r="AY1181" s="132"/>
      <c r="AZ1181" s="132"/>
      <c r="BA1181" s="132"/>
      <c r="BB1181" s="132"/>
      <c r="BC1181" s="132"/>
      <c r="BD1181" s="132"/>
      <c r="BE1181" s="132"/>
      <c r="BF1181" s="132"/>
      <c r="BG1181" s="132"/>
      <c r="BH1181" s="132"/>
      <c r="BI1181" s="132"/>
      <c r="BJ1181" s="132"/>
      <c r="BK1181" s="132"/>
      <c r="BL1181" s="132"/>
      <c r="BM1181" s="132"/>
      <c r="BN1181" s="132"/>
      <c r="BO1181" s="132"/>
      <c r="BP1181" s="132"/>
      <c r="BQ1181" s="132"/>
      <c r="BR1181" s="132"/>
      <c r="BS1181" s="132"/>
      <c r="BT1181" s="132"/>
      <c r="BU1181" s="132"/>
      <c r="BV1181" s="132"/>
      <c r="BW1181" s="132"/>
      <c r="BX1181" s="132"/>
      <c r="BY1181" s="132"/>
      <c r="BZ1181" s="132"/>
      <c r="CA1181" s="132"/>
      <c r="CB1181" s="132"/>
      <c r="CC1181" s="132"/>
      <c r="CD1181" s="132"/>
      <c r="CE1181" s="132"/>
      <c r="CF1181" s="132"/>
      <c r="CG1181" s="132"/>
      <c r="CH1181" s="132"/>
      <c r="CI1181" s="132"/>
      <c r="CJ1181" s="132"/>
      <c r="CK1181" s="132"/>
      <c r="CL1181" s="132"/>
      <c r="CM1181" s="132"/>
      <c r="CO1181" s="93"/>
      <c r="EJ1181" s="222" t="s">
        <v>833</v>
      </c>
      <c r="EK1181" s="222"/>
    </row>
    <row r="1182" spans="3:150" ht="14.25" customHeight="1" x14ac:dyDescent="0.35">
      <c r="C1182" s="132"/>
      <c r="D1182" s="132"/>
      <c r="E1182" s="132"/>
      <c r="F1182" s="132"/>
      <c r="G1182" s="132"/>
      <c r="H1182" s="132"/>
      <c r="I1182" s="132"/>
      <c r="J1182" s="132"/>
      <c r="K1182" s="132"/>
      <c r="L1182" s="132"/>
      <c r="M1182" s="132"/>
      <c r="N1182" s="132"/>
      <c r="O1182" s="132"/>
      <c r="P1182" s="132"/>
      <c r="Q1182" s="132"/>
      <c r="R1182" s="132"/>
      <c r="S1182" s="132"/>
      <c r="T1182" s="132"/>
      <c r="U1182" s="132"/>
      <c r="V1182" s="132"/>
      <c r="W1182" s="132"/>
      <c r="X1182" s="132"/>
      <c r="Y1182" s="132"/>
      <c r="Z1182" s="132"/>
      <c r="AA1182" s="132"/>
      <c r="AB1182" s="132"/>
      <c r="AC1182" s="132"/>
      <c r="AD1182" s="132"/>
      <c r="AE1182" s="132"/>
      <c r="AF1182" s="132"/>
      <c r="AG1182" s="132"/>
      <c r="AH1182" s="132"/>
      <c r="AI1182" s="132"/>
      <c r="AJ1182" s="132"/>
      <c r="AK1182" s="132"/>
      <c r="AL1182" s="132"/>
      <c r="AM1182" s="132"/>
      <c r="AN1182" s="132"/>
      <c r="AO1182" s="132"/>
      <c r="AP1182" s="132"/>
      <c r="AQ1182" s="132"/>
      <c r="AR1182" s="132"/>
      <c r="AS1182" s="132"/>
      <c r="AT1182" s="132"/>
      <c r="AU1182" s="132"/>
      <c r="AV1182" s="132"/>
      <c r="AW1182" s="132"/>
      <c r="AX1182" s="132"/>
      <c r="AY1182" s="132"/>
      <c r="AZ1182" s="132"/>
      <c r="BA1182" s="132"/>
      <c r="BB1182" s="132"/>
      <c r="BC1182" s="132"/>
      <c r="BD1182" s="132"/>
      <c r="BE1182" s="132"/>
      <c r="BF1182" s="132"/>
      <c r="BG1182" s="132"/>
      <c r="BH1182" s="132"/>
      <c r="BI1182" s="132"/>
      <c r="BJ1182" s="132"/>
      <c r="BK1182" s="132"/>
      <c r="BL1182" s="132"/>
      <c r="BM1182" s="132"/>
      <c r="BN1182" s="132"/>
      <c r="BO1182" s="132"/>
      <c r="BP1182" s="132"/>
      <c r="BQ1182" s="132"/>
      <c r="BR1182" s="132"/>
      <c r="BS1182" s="132"/>
      <c r="BT1182" s="132"/>
      <c r="BU1182" s="132"/>
      <c r="BV1182" s="132"/>
      <c r="BW1182" s="132"/>
      <c r="BX1182" s="132"/>
      <c r="BY1182" s="132"/>
      <c r="BZ1182" s="132"/>
      <c r="CA1182" s="132"/>
      <c r="CB1182" s="132"/>
      <c r="CC1182" s="132"/>
      <c r="CD1182" s="132"/>
      <c r="CE1182" s="132"/>
      <c r="CF1182" s="132"/>
      <c r="CG1182" s="132"/>
      <c r="CH1182" s="132"/>
      <c r="CI1182" s="132"/>
      <c r="CJ1182" s="132"/>
      <c r="CK1182" s="132"/>
      <c r="CL1182" s="132"/>
      <c r="CM1182" s="132"/>
      <c r="CO1182" s="93"/>
      <c r="EJ1182" s="134" t="s">
        <v>842</v>
      </c>
      <c r="EK1182" s="134" t="s">
        <v>843</v>
      </c>
    </row>
    <row r="1183" spans="3:150" ht="14.25" customHeight="1" x14ac:dyDescent="0.35">
      <c r="C1183" s="132"/>
      <c r="D1183" s="132"/>
      <c r="E1183" s="132"/>
      <c r="F1183" s="132"/>
      <c r="G1183" s="132"/>
      <c r="H1183" s="132"/>
      <c r="I1183" s="132"/>
      <c r="J1183" s="132"/>
      <c r="K1183" s="132"/>
      <c r="L1183" s="132"/>
      <c r="M1183" s="132"/>
      <c r="N1183" s="132"/>
      <c r="O1183" s="132"/>
      <c r="P1183" s="132"/>
      <c r="Q1183" s="132"/>
      <c r="R1183" s="132"/>
      <c r="S1183" s="132"/>
      <c r="T1183" s="132"/>
      <c r="U1183" s="132"/>
      <c r="V1183" s="132"/>
      <c r="W1183" s="132"/>
      <c r="X1183" s="132"/>
      <c r="Y1183" s="132"/>
      <c r="Z1183" s="132"/>
      <c r="AA1183" s="132"/>
      <c r="AB1183" s="132"/>
      <c r="AC1183" s="132"/>
      <c r="AD1183" s="132"/>
      <c r="AE1183" s="132"/>
      <c r="AF1183" s="132"/>
      <c r="AG1183" s="132"/>
      <c r="AH1183" s="132"/>
      <c r="AI1183" s="132"/>
      <c r="AJ1183" s="132"/>
      <c r="AK1183" s="132"/>
      <c r="AL1183" s="132"/>
      <c r="AM1183" s="132"/>
      <c r="AN1183" s="132"/>
      <c r="AO1183" s="132"/>
      <c r="AP1183" s="132"/>
      <c r="AQ1183" s="132"/>
      <c r="AR1183" s="132"/>
      <c r="AS1183" s="132"/>
      <c r="AT1183" s="132"/>
      <c r="AU1183" s="132"/>
      <c r="AV1183" s="132"/>
      <c r="AW1183" s="132"/>
      <c r="AX1183" s="132"/>
      <c r="AY1183" s="132"/>
      <c r="AZ1183" s="132"/>
      <c r="BA1183" s="132"/>
      <c r="BB1183" s="132"/>
      <c r="BC1183" s="132"/>
      <c r="BD1183" s="132"/>
      <c r="BE1183" s="132"/>
      <c r="BF1183" s="132"/>
      <c r="BG1183" s="132"/>
      <c r="BH1183" s="132"/>
      <c r="BI1183" s="132"/>
      <c r="BJ1183" s="132"/>
      <c r="BK1183" s="132"/>
      <c r="BL1183" s="132"/>
      <c r="BM1183" s="132"/>
      <c r="BN1183" s="132"/>
      <c r="BO1183" s="132"/>
      <c r="BP1183" s="132"/>
      <c r="BQ1183" s="132"/>
      <c r="BR1183" s="132"/>
      <c r="BS1183" s="132"/>
      <c r="BT1183" s="132"/>
      <c r="BU1183" s="132"/>
      <c r="BV1183" s="132"/>
      <c r="BW1183" s="132"/>
      <c r="BX1183" s="132"/>
      <c r="BY1183" s="132"/>
      <c r="BZ1183" s="132"/>
      <c r="CA1183" s="132"/>
      <c r="CB1183" s="132"/>
      <c r="CC1183" s="132"/>
      <c r="CD1183" s="132"/>
      <c r="CE1183" s="132"/>
      <c r="CF1183" s="132"/>
      <c r="CG1183" s="132"/>
      <c r="CH1183" s="132"/>
      <c r="CI1183" s="132"/>
      <c r="CJ1183" s="132"/>
      <c r="CK1183" s="132"/>
      <c r="CL1183" s="132"/>
      <c r="CM1183" s="132"/>
      <c r="CO1183" s="93"/>
      <c r="EJ1183" s="136">
        <v>0</v>
      </c>
      <c r="EK1183" s="136">
        <v>0</v>
      </c>
    </row>
    <row r="1184" spans="3:150" ht="14.25" customHeight="1" x14ac:dyDescent="0.35">
      <c r="C1184" s="132"/>
      <c r="D1184" s="132"/>
      <c r="E1184" s="132"/>
      <c r="F1184" s="132"/>
      <c r="G1184" s="132"/>
      <c r="H1184" s="132"/>
      <c r="I1184" s="132"/>
      <c r="J1184" s="132"/>
      <c r="K1184" s="132"/>
      <c r="L1184" s="132"/>
      <c r="M1184" s="132"/>
      <c r="N1184" s="132"/>
      <c r="O1184" s="132"/>
      <c r="P1184" s="132"/>
      <c r="Q1184" s="132"/>
      <c r="R1184" s="132"/>
      <c r="S1184" s="132"/>
      <c r="T1184" s="132"/>
      <c r="U1184" s="132"/>
      <c r="V1184" s="132"/>
      <c r="W1184" s="132"/>
      <c r="X1184" s="132"/>
      <c r="Y1184" s="132"/>
      <c r="Z1184" s="132"/>
      <c r="AA1184" s="132"/>
      <c r="AB1184" s="132"/>
      <c r="AC1184" s="132"/>
      <c r="AD1184" s="132"/>
      <c r="AE1184" s="132"/>
      <c r="AF1184" s="132"/>
      <c r="AG1184" s="132"/>
      <c r="AH1184" s="132"/>
      <c r="AI1184" s="132"/>
      <c r="AJ1184" s="132"/>
      <c r="AK1184" s="132"/>
      <c r="AL1184" s="132"/>
      <c r="AM1184" s="132"/>
      <c r="AN1184" s="132"/>
      <c r="AO1184" s="132"/>
      <c r="AP1184" s="132"/>
      <c r="AQ1184" s="132"/>
      <c r="AR1184" s="132"/>
      <c r="AS1184" s="132"/>
      <c r="AT1184" s="132"/>
      <c r="AU1184" s="132"/>
      <c r="AV1184" s="132"/>
      <c r="AW1184" s="132"/>
      <c r="AX1184" s="132"/>
      <c r="AY1184" s="132"/>
      <c r="AZ1184" s="132"/>
      <c r="BA1184" s="132"/>
      <c r="BB1184" s="132"/>
      <c r="BC1184" s="132"/>
      <c r="BD1184" s="132"/>
      <c r="BE1184" s="132"/>
      <c r="BF1184" s="132"/>
      <c r="BG1184" s="132"/>
      <c r="BH1184" s="132"/>
      <c r="BI1184" s="132"/>
      <c r="BJ1184" s="132"/>
      <c r="BK1184" s="132"/>
      <c r="BL1184" s="132"/>
      <c r="BM1184" s="132"/>
      <c r="BN1184" s="132"/>
      <c r="BO1184" s="132"/>
      <c r="BP1184" s="132"/>
      <c r="BQ1184" s="132"/>
      <c r="BR1184" s="132"/>
      <c r="BS1184" s="132"/>
      <c r="BT1184" s="132"/>
      <c r="BU1184" s="132"/>
      <c r="BV1184" s="132"/>
      <c r="BW1184" s="132"/>
      <c r="BX1184" s="132"/>
      <c r="BY1184" s="132"/>
      <c r="BZ1184" s="132"/>
      <c r="CA1184" s="132"/>
      <c r="CB1184" s="132"/>
      <c r="CC1184" s="132"/>
      <c r="CD1184" s="132"/>
      <c r="CE1184" s="132"/>
      <c r="CF1184" s="132"/>
      <c r="CG1184" s="132"/>
      <c r="CH1184" s="132"/>
      <c r="CI1184" s="132"/>
      <c r="CJ1184" s="132"/>
      <c r="CK1184" s="132"/>
      <c r="CL1184" s="132"/>
      <c r="CM1184" s="132"/>
      <c r="CO1184" s="93"/>
    </row>
    <row r="1185" spans="3:153" ht="14.25" customHeight="1" x14ac:dyDescent="0.35">
      <c r="C1185" s="652" t="s">
        <v>986</v>
      </c>
      <c r="D1185" s="652"/>
      <c r="E1185" s="652"/>
      <c r="F1185" s="652"/>
      <c r="G1185" s="652"/>
      <c r="H1185" s="652"/>
      <c r="I1185" s="652"/>
      <c r="J1185" s="652"/>
      <c r="K1185" s="652"/>
      <c r="L1185" s="652"/>
      <c r="M1185" s="652"/>
      <c r="N1185" s="652"/>
      <c r="O1185" s="652"/>
      <c r="P1185" s="652"/>
      <c r="Q1185" s="652"/>
      <c r="R1185" s="652"/>
      <c r="S1185" s="652"/>
      <c r="T1185" s="652"/>
      <c r="U1185" s="652"/>
      <c r="V1185" s="132"/>
      <c r="W1185" s="132"/>
      <c r="X1185" s="132"/>
      <c r="Y1185" s="132"/>
      <c r="Z1185" s="132"/>
      <c r="AA1185" s="132"/>
      <c r="AB1185" s="132"/>
      <c r="AC1185" s="132"/>
      <c r="AD1185" s="132"/>
      <c r="AE1185" s="132"/>
      <c r="AF1185" s="132"/>
      <c r="AG1185" s="132"/>
      <c r="AH1185" s="132"/>
      <c r="AI1185" s="132"/>
      <c r="AJ1185" s="132"/>
      <c r="AK1185" s="132"/>
      <c r="AL1185" s="132"/>
      <c r="AM1185" s="132"/>
      <c r="AN1185" s="132"/>
      <c r="AO1185" s="132"/>
      <c r="AP1185" s="132"/>
      <c r="AQ1185" s="132"/>
      <c r="AR1185" s="132"/>
      <c r="AS1185" s="132"/>
      <c r="AT1185" s="132"/>
      <c r="AU1185" s="132"/>
      <c r="AV1185" s="132"/>
      <c r="AW1185" s="652" t="s">
        <v>986</v>
      </c>
      <c r="AX1185" s="652"/>
      <c r="AY1185" s="652"/>
      <c r="AZ1185" s="652"/>
      <c r="BA1185" s="652"/>
      <c r="BB1185" s="652"/>
      <c r="BC1185" s="652"/>
      <c r="BD1185" s="652"/>
      <c r="BE1185" s="652"/>
      <c r="BF1185" s="652"/>
      <c r="BG1185" s="652"/>
      <c r="BH1185" s="652"/>
      <c r="BI1185" s="652"/>
      <c r="BJ1185" s="652"/>
      <c r="BK1185" s="652"/>
      <c r="BL1185" s="652"/>
      <c r="BM1185" s="652"/>
      <c r="BN1185" s="652"/>
      <c r="BO1185" s="652"/>
      <c r="BP1185" s="132"/>
      <c r="BQ1185" s="132"/>
      <c r="BR1185" s="132"/>
      <c r="BS1185" s="132"/>
      <c r="BT1185" s="132"/>
      <c r="BU1185" s="132"/>
      <c r="BV1185" s="132"/>
      <c r="BW1185" s="132"/>
      <c r="BX1185" s="132"/>
      <c r="BY1185" s="132"/>
      <c r="BZ1185" s="132"/>
      <c r="CA1185" s="132"/>
      <c r="CB1185" s="132"/>
      <c r="CC1185" s="132"/>
      <c r="CD1185" s="132"/>
      <c r="CE1185" s="132"/>
      <c r="CF1185" s="132"/>
      <c r="CG1185" s="132"/>
      <c r="CH1185" s="132"/>
      <c r="CI1185" s="132"/>
      <c r="CJ1185" s="132"/>
      <c r="CK1185" s="132"/>
      <c r="CL1185" s="132"/>
      <c r="CM1185" s="132"/>
      <c r="CO1185" s="93"/>
    </row>
    <row r="1186" spans="3:153" ht="14.25" customHeight="1" x14ac:dyDescent="0.35">
      <c r="C1186" s="132"/>
      <c r="D1186" s="132"/>
      <c r="E1186" s="132"/>
      <c r="F1186" s="132"/>
      <c r="G1186" s="132"/>
      <c r="H1186" s="132"/>
      <c r="I1186" s="132"/>
      <c r="J1186" s="132"/>
      <c r="K1186" s="132"/>
      <c r="L1186" s="132"/>
      <c r="M1186" s="132"/>
      <c r="N1186" s="132"/>
      <c r="O1186" s="132"/>
      <c r="P1186" s="132"/>
      <c r="Q1186" s="132"/>
      <c r="R1186" s="132"/>
      <c r="S1186" s="132"/>
      <c r="T1186" s="132"/>
      <c r="U1186" s="132"/>
      <c r="V1186" s="132"/>
      <c r="W1186" s="132"/>
      <c r="X1186" s="132"/>
      <c r="Y1186" s="132"/>
      <c r="Z1186" s="132"/>
      <c r="AA1186" s="132"/>
      <c r="AB1186" s="132"/>
      <c r="AC1186" s="132"/>
      <c r="AD1186" s="132"/>
      <c r="AE1186" s="132"/>
      <c r="AF1186" s="132"/>
      <c r="AG1186" s="132"/>
      <c r="AH1186" s="132"/>
      <c r="AI1186" s="132"/>
      <c r="AJ1186" s="132"/>
      <c r="AK1186" s="132"/>
      <c r="AL1186" s="132"/>
      <c r="AM1186" s="132"/>
      <c r="AN1186" s="132"/>
      <c r="AO1186" s="132"/>
      <c r="AP1186" s="132"/>
      <c r="AQ1186" s="132"/>
      <c r="AR1186" s="132"/>
      <c r="AS1186" s="132"/>
      <c r="AT1186" s="132"/>
      <c r="AU1186" s="132"/>
      <c r="AV1186" s="132"/>
      <c r="AW1186" s="132"/>
      <c r="AX1186" s="132"/>
      <c r="AY1186" s="132"/>
      <c r="AZ1186" s="132"/>
      <c r="BA1186" s="132"/>
      <c r="BB1186" s="132"/>
      <c r="BC1186" s="132"/>
      <c r="BD1186" s="132"/>
      <c r="BE1186" s="132"/>
      <c r="BF1186" s="132"/>
      <c r="BG1186" s="132"/>
      <c r="BH1186" s="132"/>
      <c r="BI1186" s="132"/>
      <c r="BJ1186" s="132"/>
      <c r="BK1186" s="132"/>
      <c r="BL1186" s="132"/>
      <c r="BM1186" s="132"/>
      <c r="BN1186" s="132"/>
      <c r="BO1186" s="132"/>
      <c r="BP1186" s="132"/>
      <c r="BQ1186" s="132"/>
      <c r="BR1186" s="132"/>
      <c r="BS1186" s="132"/>
      <c r="BT1186" s="132"/>
      <c r="BU1186" s="132"/>
      <c r="BV1186" s="132"/>
      <c r="BW1186" s="132"/>
      <c r="BX1186" s="132"/>
      <c r="BY1186" s="132"/>
      <c r="BZ1186" s="132"/>
      <c r="CA1186" s="132"/>
      <c r="CB1186" s="132"/>
      <c r="CC1186" s="132"/>
      <c r="CD1186" s="132"/>
      <c r="CE1186" s="132"/>
      <c r="CF1186" s="132"/>
      <c r="CG1186" s="132"/>
      <c r="CH1186" s="132"/>
      <c r="CI1186" s="132"/>
      <c r="CJ1186" s="132"/>
      <c r="CK1186" s="132"/>
      <c r="CL1186" s="132"/>
      <c r="CM1186" s="132"/>
      <c r="CO1186" s="93"/>
      <c r="EP1186" s="222" t="s">
        <v>847</v>
      </c>
      <c r="EQ1186" s="222"/>
      <c r="ER1186" s="222"/>
      <c r="ES1186" s="222"/>
      <c r="ET1186" s="222"/>
      <c r="EU1186" s="222"/>
      <c r="EV1186" s="222"/>
      <c r="EW1186" s="222"/>
    </row>
    <row r="1187" spans="3:153" ht="14.25" customHeight="1" x14ac:dyDescent="0.35">
      <c r="C1187" s="223" t="s">
        <v>844</v>
      </c>
      <c r="D1187" s="223"/>
      <c r="E1187" s="223"/>
      <c r="F1187" s="223"/>
      <c r="G1187" s="223"/>
      <c r="H1187" s="223"/>
      <c r="I1187" s="223"/>
      <c r="J1187" s="223"/>
      <c r="K1187" s="223"/>
      <c r="L1187" s="223"/>
      <c r="M1187" s="223"/>
      <c r="N1187" s="223"/>
      <c r="O1187" s="223"/>
      <c r="P1187" s="223"/>
      <c r="Q1187" s="223"/>
      <c r="R1187" s="223"/>
      <c r="S1187" s="223"/>
      <c r="T1187" s="223"/>
      <c r="U1187" s="223"/>
      <c r="V1187" s="223"/>
      <c r="W1187" s="223"/>
      <c r="X1187" s="223"/>
      <c r="Y1187" s="223"/>
      <c r="Z1187" s="223"/>
      <c r="AA1187" s="223"/>
      <c r="AB1187" s="223"/>
      <c r="AC1187" s="223"/>
      <c r="AD1187" s="223"/>
      <c r="AE1187" s="223"/>
      <c r="AF1187" s="223"/>
      <c r="AG1187" s="223"/>
      <c r="AH1187" s="223"/>
      <c r="AI1187" s="223"/>
      <c r="AJ1187" s="223"/>
      <c r="AK1187" s="223"/>
      <c r="AL1187" s="223"/>
      <c r="AM1187" s="223"/>
      <c r="AN1187" s="223"/>
      <c r="AO1187" s="223"/>
      <c r="AP1187" s="223"/>
      <c r="AQ1187" s="223"/>
      <c r="AR1187" s="223"/>
      <c r="AS1187" s="132"/>
      <c r="AT1187" s="132"/>
      <c r="AU1187" s="132"/>
      <c r="AV1187" s="132"/>
      <c r="AW1187" s="223" t="s">
        <v>845</v>
      </c>
      <c r="AX1187" s="223"/>
      <c r="AY1187" s="223"/>
      <c r="AZ1187" s="223"/>
      <c r="BA1187" s="223"/>
      <c r="BB1187" s="223"/>
      <c r="BC1187" s="223"/>
      <c r="BD1187" s="223"/>
      <c r="BE1187" s="223"/>
      <c r="BF1187" s="223"/>
      <c r="BG1187" s="223"/>
      <c r="BH1187" s="223"/>
      <c r="BI1187" s="223"/>
      <c r="BJ1187" s="223"/>
      <c r="BK1187" s="223"/>
      <c r="BL1187" s="223"/>
      <c r="BM1187" s="223"/>
      <c r="BN1187" s="223"/>
      <c r="BO1187" s="223"/>
      <c r="BP1187" s="223"/>
      <c r="BQ1187" s="223"/>
      <c r="BR1187" s="223"/>
      <c r="BS1187" s="223"/>
      <c r="BT1187" s="223"/>
      <c r="BU1187" s="223"/>
      <c r="BV1187" s="223"/>
      <c r="BW1187" s="223"/>
      <c r="BX1187" s="223"/>
      <c r="BY1187" s="223"/>
      <c r="BZ1187" s="223"/>
      <c r="CA1187" s="223"/>
      <c r="CB1187" s="223"/>
      <c r="CC1187" s="223"/>
      <c r="CD1187" s="223"/>
      <c r="CE1187" s="223"/>
      <c r="CF1187" s="223"/>
      <c r="CG1187" s="223"/>
      <c r="CH1187" s="223"/>
      <c r="CI1187" s="223"/>
      <c r="CJ1187" s="223"/>
      <c r="CK1187" s="223"/>
      <c r="CL1187" s="223"/>
      <c r="CM1187" s="132"/>
      <c r="CO1187" s="93"/>
      <c r="EP1187" s="183">
        <v>2012</v>
      </c>
      <c r="EQ1187" s="183">
        <v>2013</v>
      </c>
      <c r="ER1187" s="183">
        <v>2014</v>
      </c>
      <c r="ES1187" s="183">
        <v>2015</v>
      </c>
      <c r="ET1187" s="183">
        <v>2016</v>
      </c>
      <c r="EU1187" s="183">
        <v>2017</v>
      </c>
      <c r="EV1187" s="184">
        <v>2018</v>
      </c>
      <c r="EW1187" s="134">
        <v>2019</v>
      </c>
    </row>
    <row r="1188" spans="3:153" ht="14.25" customHeight="1" x14ac:dyDescent="0.35">
      <c r="C1188" s="132"/>
      <c r="D1188" s="132"/>
      <c r="E1188" s="132"/>
      <c r="F1188" s="132"/>
      <c r="G1188" s="132"/>
      <c r="H1188" s="132"/>
      <c r="I1188" s="132"/>
      <c r="J1188" s="132"/>
      <c r="K1188" s="132"/>
      <c r="L1188" s="132"/>
      <c r="M1188" s="132"/>
      <c r="N1188" s="132"/>
      <c r="O1188" s="132"/>
      <c r="P1188" s="132"/>
      <c r="Q1188" s="132"/>
      <c r="R1188" s="132"/>
      <c r="S1188" s="132"/>
      <c r="T1188" s="132"/>
      <c r="U1188" s="132"/>
      <c r="V1188" s="132"/>
      <c r="W1188" s="132"/>
      <c r="X1188" s="132"/>
      <c r="Y1188" s="132"/>
      <c r="Z1188" s="132"/>
      <c r="AA1188" s="132"/>
      <c r="AB1188" s="132"/>
      <c r="AC1188" s="132"/>
      <c r="AD1188" s="132"/>
      <c r="AE1188" s="132"/>
      <c r="AF1188" s="132"/>
      <c r="AG1188" s="132"/>
      <c r="AH1188" s="132"/>
      <c r="AI1188" s="132"/>
      <c r="AJ1188" s="132"/>
      <c r="AK1188" s="132"/>
      <c r="AL1188" s="132"/>
      <c r="AM1188" s="132"/>
      <c r="AN1188" s="132"/>
      <c r="AO1188" s="132"/>
      <c r="AP1188" s="132"/>
      <c r="AQ1188" s="132"/>
      <c r="AR1188" s="132"/>
      <c r="AS1188" s="132"/>
      <c r="AT1188" s="132"/>
      <c r="AU1188" s="132"/>
      <c r="AV1188" s="132"/>
      <c r="AW1188" s="132"/>
      <c r="AX1188" s="132"/>
      <c r="AY1188" s="132"/>
      <c r="AZ1188" s="132"/>
      <c r="BA1188" s="132"/>
      <c r="BB1188" s="132"/>
      <c r="BC1188" s="132"/>
      <c r="BD1188" s="132"/>
      <c r="BE1188" s="132"/>
      <c r="BF1188" s="132"/>
      <c r="BG1188" s="132"/>
      <c r="BH1188" s="132"/>
      <c r="BI1188" s="132"/>
      <c r="BJ1188" s="132"/>
      <c r="BK1188" s="132"/>
      <c r="BL1188" s="132"/>
      <c r="BM1188" s="132"/>
      <c r="BN1188" s="132"/>
      <c r="BO1188" s="132"/>
      <c r="BP1188" s="132"/>
      <c r="BQ1188" s="132"/>
      <c r="BR1188" s="132"/>
      <c r="BS1188" s="132"/>
      <c r="BT1188" s="132"/>
      <c r="BU1188" s="132"/>
      <c r="BV1188" s="132"/>
      <c r="BW1188" s="132"/>
      <c r="BX1188" s="132"/>
      <c r="BY1188" s="132"/>
      <c r="BZ1188" s="132"/>
      <c r="CA1188" s="132"/>
      <c r="CB1188" s="132"/>
      <c r="CC1188" s="132"/>
      <c r="CD1188" s="132"/>
      <c r="CE1188" s="132"/>
      <c r="CF1188" s="132"/>
      <c r="CG1188" s="132"/>
      <c r="CH1188" s="132"/>
      <c r="CI1188" s="132"/>
      <c r="CJ1188" s="132"/>
      <c r="CK1188" s="132"/>
      <c r="CL1188" s="132"/>
      <c r="CM1188" s="132"/>
      <c r="CO1188" s="93"/>
      <c r="EP1188" s="136">
        <v>78.599999999999994</v>
      </c>
      <c r="EQ1188" s="136">
        <v>75.900000000000006</v>
      </c>
      <c r="ER1188" s="136">
        <v>76.510000000000005</v>
      </c>
      <c r="ES1188" s="136">
        <v>76.55</v>
      </c>
      <c r="ET1188" s="136">
        <v>79.34</v>
      </c>
      <c r="EU1188" s="136">
        <v>82.32</v>
      </c>
      <c r="EV1188" s="136"/>
      <c r="EW1188" s="185"/>
    </row>
    <row r="1189" spans="3:153" ht="14.25" customHeight="1" x14ac:dyDescent="0.35">
      <c r="C1189" s="132"/>
      <c r="D1189" s="132"/>
      <c r="E1189" s="132"/>
      <c r="F1189" s="132"/>
      <c r="G1189" s="132"/>
      <c r="H1189" s="132"/>
      <c r="I1189" s="132"/>
      <c r="J1189" s="132"/>
      <c r="K1189" s="132"/>
      <c r="L1189" s="132"/>
      <c r="M1189" s="132"/>
      <c r="N1189" s="132"/>
      <c r="O1189" s="132"/>
      <c r="P1189" s="132"/>
      <c r="Q1189" s="132"/>
      <c r="R1189" s="132"/>
      <c r="S1189" s="132"/>
      <c r="T1189" s="132"/>
      <c r="U1189" s="132"/>
      <c r="V1189" s="132"/>
      <c r="W1189" s="132"/>
      <c r="X1189" s="132"/>
      <c r="Y1189" s="132"/>
      <c r="Z1189" s="132"/>
      <c r="AA1189" s="132"/>
      <c r="AB1189" s="132"/>
      <c r="AC1189" s="132"/>
      <c r="AD1189" s="132"/>
      <c r="AE1189" s="132"/>
      <c r="AF1189" s="132"/>
      <c r="AG1189" s="132"/>
      <c r="AH1189" s="132"/>
      <c r="AI1189" s="132"/>
      <c r="AJ1189" s="132"/>
      <c r="AK1189" s="132"/>
      <c r="AL1189" s="132"/>
      <c r="AM1189" s="132"/>
      <c r="AN1189" s="132"/>
      <c r="AO1189" s="132"/>
      <c r="AP1189" s="132"/>
      <c r="AQ1189" s="132"/>
      <c r="AR1189" s="132"/>
      <c r="AS1189" s="132"/>
      <c r="AT1189" s="132"/>
      <c r="AU1189" s="132"/>
      <c r="AV1189" s="132"/>
      <c r="AW1189" s="132"/>
      <c r="AX1189" s="132"/>
      <c r="AY1189" s="132"/>
      <c r="AZ1189" s="132"/>
      <c r="BA1189" s="132"/>
      <c r="BB1189" s="132"/>
      <c r="BC1189" s="132"/>
      <c r="BD1189" s="132"/>
      <c r="BE1189" s="132"/>
      <c r="BF1189" s="132"/>
      <c r="BG1189" s="132"/>
      <c r="BH1189" s="132"/>
      <c r="BI1189" s="132"/>
      <c r="BJ1189" s="132"/>
      <c r="BK1189" s="132"/>
      <c r="BL1189" s="132"/>
      <c r="BM1189" s="132"/>
      <c r="BN1189" s="132"/>
      <c r="BO1189" s="132"/>
      <c r="BP1189" s="132"/>
      <c r="BQ1189" s="132"/>
      <c r="BR1189" s="132"/>
      <c r="BS1189" s="132"/>
      <c r="BT1189" s="132"/>
      <c r="BU1189" s="132"/>
      <c r="BV1189" s="132"/>
      <c r="BW1189" s="132"/>
      <c r="BX1189" s="132"/>
      <c r="BY1189" s="132"/>
      <c r="BZ1189" s="132"/>
      <c r="CA1189" s="132"/>
      <c r="CB1189" s="132"/>
      <c r="CC1189" s="132"/>
      <c r="CD1189" s="132"/>
      <c r="CE1189" s="132"/>
      <c r="CF1189" s="132"/>
      <c r="CG1189" s="132"/>
      <c r="CH1189" s="132"/>
      <c r="CI1189" s="132"/>
      <c r="CJ1189" s="132"/>
      <c r="CK1189" s="132"/>
      <c r="CL1189" s="132"/>
      <c r="CM1189" s="132"/>
      <c r="CO1189" s="93"/>
    </row>
    <row r="1190" spans="3:153" ht="14.25" customHeight="1" x14ac:dyDescent="0.35">
      <c r="C1190" s="132"/>
      <c r="D1190" s="132"/>
      <c r="E1190" s="132"/>
      <c r="F1190" s="132"/>
      <c r="G1190" s="132"/>
      <c r="H1190" s="132"/>
      <c r="I1190" s="132"/>
      <c r="J1190" s="132"/>
      <c r="K1190" s="132"/>
      <c r="L1190" s="132"/>
      <c r="M1190" s="132"/>
      <c r="N1190" s="132"/>
      <c r="O1190" s="132"/>
      <c r="P1190" s="132"/>
      <c r="Q1190" s="132"/>
      <c r="R1190" s="132"/>
      <c r="S1190" s="132"/>
      <c r="T1190" s="132"/>
      <c r="U1190" s="132"/>
      <c r="V1190" s="132"/>
      <c r="W1190" s="132"/>
      <c r="X1190" s="132"/>
      <c r="Y1190" s="132"/>
      <c r="Z1190" s="132"/>
      <c r="AA1190" s="132"/>
      <c r="AB1190" s="132"/>
      <c r="AC1190" s="132"/>
      <c r="AD1190" s="132"/>
      <c r="AE1190" s="132"/>
      <c r="AF1190" s="132"/>
      <c r="AG1190" s="132"/>
      <c r="AH1190" s="132"/>
      <c r="AI1190" s="132"/>
      <c r="AJ1190" s="132"/>
      <c r="AK1190" s="132"/>
      <c r="AL1190" s="132"/>
      <c r="AM1190" s="132"/>
      <c r="AN1190" s="132"/>
      <c r="AO1190" s="132"/>
      <c r="AP1190" s="132"/>
      <c r="AQ1190" s="132"/>
      <c r="AR1190" s="132"/>
      <c r="AS1190" s="132"/>
      <c r="AT1190" s="132"/>
      <c r="AU1190" s="132"/>
      <c r="AV1190" s="132"/>
      <c r="AW1190" s="132"/>
      <c r="AX1190" s="132"/>
      <c r="AY1190" s="132"/>
      <c r="AZ1190" s="132"/>
      <c r="BA1190" s="132"/>
      <c r="BB1190" s="132"/>
      <c r="BC1190" s="132"/>
      <c r="BD1190" s="132"/>
      <c r="BE1190" s="132"/>
      <c r="BF1190" s="132"/>
      <c r="BG1190" s="132"/>
      <c r="BH1190" s="132"/>
      <c r="BI1190" s="132"/>
      <c r="BJ1190" s="132"/>
      <c r="BK1190" s="132"/>
      <c r="BL1190" s="132"/>
      <c r="BM1190" s="132"/>
      <c r="BN1190" s="132"/>
      <c r="BO1190" s="132"/>
      <c r="BP1190" s="132"/>
      <c r="BQ1190" s="132"/>
      <c r="BR1190" s="132"/>
      <c r="BS1190" s="132"/>
      <c r="BT1190" s="132"/>
      <c r="BU1190" s="132"/>
      <c r="BV1190" s="132"/>
      <c r="BW1190" s="132"/>
      <c r="BX1190" s="132"/>
      <c r="BY1190" s="132"/>
      <c r="BZ1190" s="132"/>
      <c r="CA1190" s="132"/>
      <c r="CB1190" s="132"/>
      <c r="CC1190" s="132"/>
      <c r="CD1190" s="132"/>
      <c r="CE1190" s="132"/>
      <c r="CF1190" s="132"/>
      <c r="CG1190" s="132"/>
      <c r="CH1190" s="132"/>
      <c r="CI1190" s="132"/>
      <c r="CJ1190" s="132"/>
      <c r="CK1190" s="132"/>
      <c r="CL1190" s="132"/>
      <c r="CM1190" s="132"/>
      <c r="CO1190" s="93"/>
    </row>
    <row r="1191" spans="3:153" ht="14.25" customHeight="1" x14ac:dyDescent="0.35">
      <c r="C1191" s="132"/>
      <c r="D1191" s="132"/>
      <c r="E1191" s="132"/>
      <c r="F1191" s="132"/>
      <c r="G1191" s="132"/>
      <c r="H1191" s="132"/>
      <c r="I1191" s="132"/>
      <c r="J1191" s="132"/>
      <c r="K1191" s="132"/>
      <c r="L1191" s="132"/>
      <c r="M1191" s="132"/>
      <c r="N1191" s="132"/>
      <c r="O1191" s="132"/>
      <c r="P1191" s="132"/>
      <c r="Q1191" s="132"/>
      <c r="R1191" s="132"/>
      <c r="S1191" s="132"/>
      <c r="T1191" s="132"/>
      <c r="U1191" s="132"/>
      <c r="V1191" s="132"/>
      <c r="W1191" s="132"/>
      <c r="X1191" s="132"/>
      <c r="Y1191" s="132"/>
      <c r="Z1191" s="132"/>
      <c r="AA1191" s="132"/>
      <c r="AB1191" s="132"/>
      <c r="AC1191" s="132"/>
      <c r="AD1191" s="132"/>
      <c r="AE1191" s="132"/>
      <c r="AF1191" s="132"/>
      <c r="AG1191" s="132"/>
      <c r="AH1191" s="132"/>
      <c r="AI1191" s="132"/>
      <c r="AJ1191" s="132"/>
      <c r="AK1191" s="132"/>
      <c r="AL1191" s="132"/>
      <c r="AM1191" s="132"/>
      <c r="AN1191" s="132"/>
      <c r="AO1191" s="132"/>
      <c r="AP1191" s="132"/>
      <c r="AQ1191" s="132"/>
      <c r="AR1191" s="132"/>
      <c r="AS1191" s="132"/>
      <c r="AT1191" s="132"/>
      <c r="AU1191" s="132"/>
      <c r="AV1191" s="132"/>
      <c r="AW1191" s="132"/>
      <c r="AX1191" s="132"/>
      <c r="AY1191" s="132"/>
      <c r="AZ1191" s="132"/>
      <c r="BA1191" s="132"/>
      <c r="BB1191" s="132"/>
      <c r="BC1191" s="132"/>
      <c r="BD1191" s="132"/>
      <c r="BE1191" s="132"/>
      <c r="BF1191" s="132"/>
      <c r="BG1191" s="132"/>
      <c r="BH1191" s="132"/>
      <c r="BI1191" s="132"/>
      <c r="BJ1191" s="132"/>
      <c r="BK1191" s="132"/>
      <c r="BL1191" s="132"/>
      <c r="BM1191" s="132"/>
      <c r="BN1191" s="132"/>
      <c r="BO1191" s="132"/>
      <c r="BP1191" s="132"/>
      <c r="BQ1191" s="132"/>
      <c r="BR1191" s="132"/>
      <c r="BS1191" s="132"/>
      <c r="BT1191" s="132"/>
      <c r="BU1191" s="132"/>
      <c r="BV1191" s="132"/>
      <c r="BW1191" s="132"/>
      <c r="BX1191" s="132"/>
      <c r="BY1191" s="132"/>
      <c r="BZ1191" s="132"/>
      <c r="CA1191" s="132"/>
      <c r="CB1191" s="132"/>
      <c r="CC1191" s="132"/>
      <c r="CD1191" s="132"/>
      <c r="CE1191" s="132"/>
      <c r="CF1191" s="132"/>
      <c r="CG1191" s="132"/>
      <c r="CH1191" s="132"/>
      <c r="CI1191" s="132"/>
      <c r="CJ1191" s="132"/>
      <c r="CK1191" s="132"/>
      <c r="CL1191" s="132"/>
      <c r="CM1191" s="132"/>
      <c r="CO1191" s="93"/>
      <c r="EP1191" s="222" t="s">
        <v>846</v>
      </c>
      <c r="EQ1191" s="222"/>
      <c r="ER1191" s="222"/>
      <c r="ES1191" s="222"/>
      <c r="ET1191" s="222"/>
      <c r="EU1191" s="222"/>
      <c r="EV1191" s="222"/>
      <c r="EW1191" s="222"/>
    </row>
    <row r="1192" spans="3:153" ht="14.25" customHeight="1" x14ac:dyDescent="0.35">
      <c r="C1192" s="132"/>
      <c r="D1192" s="132"/>
      <c r="E1192" s="132"/>
      <c r="F1192" s="132"/>
      <c r="G1192" s="132"/>
      <c r="H1192" s="132"/>
      <c r="I1192" s="132"/>
      <c r="J1192" s="132"/>
      <c r="K1192" s="132"/>
      <c r="L1192" s="132"/>
      <c r="M1192" s="132"/>
      <c r="N1192" s="132"/>
      <c r="O1192" s="132"/>
      <c r="P1192" s="132"/>
      <c r="Q1192" s="132"/>
      <c r="R1192" s="132"/>
      <c r="S1192" s="132"/>
      <c r="T1192" s="132"/>
      <c r="U1192" s="132"/>
      <c r="V1192" s="132"/>
      <c r="W1192" s="132"/>
      <c r="X1192" s="132"/>
      <c r="Y1192" s="132"/>
      <c r="Z1192" s="132"/>
      <c r="AA1192" s="132"/>
      <c r="AB1192" s="132"/>
      <c r="AC1192" s="132"/>
      <c r="AD1192" s="132"/>
      <c r="AE1192" s="132"/>
      <c r="AF1192" s="132"/>
      <c r="AG1192" s="132"/>
      <c r="AH1192" s="132"/>
      <c r="AI1192" s="132"/>
      <c r="AJ1192" s="132"/>
      <c r="AK1192" s="132"/>
      <c r="AL1192" s="132"/>
      <c r="AM1192" s="132"/>
      <c r="AN1192" s="132"/>
      <c r="AO1192" s="132"/>
      <c r="AP1192" s="132"/>
      <c r="AQ1192" s="132"/>
      <c r="AR1192" s="132"/>
      <c r="AS1192" s="132"/>
      <c r="AT1192" s="132"/>
      <c r="AU1192" s="132"/>
      <c r="AV1192" s="132"/>
      <c r="AW1192" s="132"/>
      <c r="AX1192" s="132"/>
      <c r="AY1192" s="132"/>
      <c r="AZ1192" s="132"/>
      <c r="BA1192" s="132"/>
      <c r="BB1192" s="132"/>
      <c r="BC1192" s="132"/>
      <c r="BD1192" s="132"/>
      <c r="BE1192" s="132"/>
      <c r="BF1192" s="132"/>
      <c r="BG1192" s="132"/>
      <c r="BH1192" s="132"/>
      <c r="BI1192" s="132"/>
      <c r="BJ1192" s="132"/>
      <c r="BK1192" s="132"/>
      <c r="BL1192" s="132"/>
      <c r="BM1192" s="132"/>
      <c r="BN1192" s="132"/>
      <c r="BO1192" s="132"/>
      <c r="BP1192" s="132"/>
      <c r="BQ1192" s="132"/>
      <c r="BR1192" s="132"/>
      <c r="BS1192" s="132"/>
      <c r="BT1192" s="132"/>
      <c r="BU1192" s="132"/>
      <c r="BV1192" s="132"/>
      <c r="BW1192" s="132"/>
      <c r="BX1192" s="132"/>
      <c r="BY1192" s="132"/>
      <c r="BZ1192" s="132"/>
      <c r="CA1192" s="132"/>
      <c r="CB1192" s="132"/>
      <c r="CC1192" s="132"/>
      <c r="CD1192" s="132"/>
      <c r="CE1192" s="132"/>
      <c r="CF1192" s="132"/>
      <c r="CG1192" s="132"/>
      <c r="CH1192" s="132"/>
      <c r="CI1192" s="132"/>
      <c r="CJ1192" s="132"/>
      <c r="CK1192" s="132"/>
      <c r="CL1192" s="132"/>
      <c r="CM1192" s="132"/>
      <c r="CO1192" s="93"/>
      <c r="EP1192" s="183">
        <v>2012</v>
      </c>
      <c r="EQ1192" s="183">
        <v>2013</v>
      </c>
      <c r="ER1192" s="183">
        <v>2014</v>
      </c>
      <c r="ES1192" s="183">
        <v>2015</v>
      </c>
      <c r="ET1192" s="183">
        <v>2016</v>
      </c>
      <c r="EU1192" s="183">
        <v>2017</v>
      </c>
      <c r="EV1192" s="184">
        <v>2018</v>
      </c>
      <c r="EW1192" s="134">
        <v>2019</v>
      </c>
    </row>
    <row r="1193" spans="3:153" ht="14.25" customHeight="1" x14ac:dyDescent="0.35">
      <c r="C1193" s="132"/>
      <c r="D1193" s="132"/>
      <c r="E1193" s="132"/>
      <c r="F1193" s="132"/>
      <c r="G1193" s="132"/>
      <c r="H1193" s="132"/>
      <c r="I1193" s="132"/>
      <c r="J1193" s="132"/>
      <c r="K1193" s="132"/>
      <c r="L1193" s="132"/>
      <c r="M1193" s="132"/>
      <c r="N1193" s="132"/>
      <c r="O1193" s="132"/>
      <c r="P1193" s="132"/>
      <c r="Q1193" s="132"/>
      <c r="R1193" s="132"/>
      <c r="S1193" s="132"/>
      <c r="T1193" s="132"/>
      <c r="U1193" s="132"/>
      <c r="V1193" s="132"/>
      <c r="W1193" s="132"/>
      <c r="X1193" s="132"/>
      <c r="Y1193" s="132"/>
      <c r="Z1193" s="132"/>
      <c r="AA1193" s="132"/>
      <c r="AB1193" s="132"/>
      <c r="AC1193" s="132"/>
      <c r="AD1193" s="132"/>
      <c r="AE1193" s="132"/>
      <c r="AF1193" s="132"/>
      <c r="AG1193" s="132"/>
      <c r="AH1193" s="132"/>
      <c r="AI1193" s="132"/>
      <c r="AJ1193" s="132"/>
      <c r="AK1193" s="132"/>
      <c r="AL1193" s="132"/>
      <c r="AM1193" s="132"/>
      <c r="AN1193" s="132"/>
      <c r="AO1193" s="132"/>
      <c r="AP1193" s="132"/>
      <c r="AQ1193" s="132"/>
      <c r="AR1193" s="132"/>
      <c r="AS1193" s="132"/>
      <c r="AT1193" s="132"/>
      <c r="AU1193" s="132"/>
      <c r="AV1193" s="132"/>
      <c r="AW1193" s="132"/>
      <c r="AX1193" s="132"/>
      <c r="AY1193" s="132"/>
      <c r="AZ1193" s="132"/>
      <c r="BA1193" s="132"/>
      <c r="BB1193" s="132"/>
      <c r="BC1193" s="132"/>
      <c r="BD1193" s="132"/>
      <c r="BE1193" s="132"/>
      <c r="BF1193" s="132"/>
      <c r="BG1193" s="132"/>
      <c r="BH1193" s="132"/>
      <c r="BI1193" s="132"/>
      <c r="BJ1193" s="132"/>
      <c r="BK1193" s="132"/>
      <c r="BL1193" s="132"/>
      <c r="BM1193" s="132"/>
      <c r="BN1193" s="132"/>
      <c r="BO1193" s="132"/>
      <c r="BP1193" s="132"/>
      <c r="BQ1193" s="132"/>
      <c r="BR1193" s="132"/>
      <c r="BS1193" s="132"/>
      <c r="BT1193" s="132"/>
      <c r="BU1193" s="132"/>
      <c r="BV1193" s="132"/>
      <c r="BW1193" s="132"/>
      <c r="BX1193" s="132"/>
      <c r="BY1193" s="132"/>
      <c r="BZ1193" s="132"/>
      <c r="CA1193" s="132"/>
      <c r="CB1193" s="132"/>
      <c r="CC1193" s="132"/>
      <c r="CD1193" s="132"/>
      <c r="CE1193" s="132"/>
      <c r="CF1193" s="132"/>
      <c r="CG1193" s="132"/>
      <c r="CH1193" s="132"/>
      <c r="CI1193" s="132"/>
      <c r="CJ1193" s="132"/>
      <c r="CK1193" s="132"/>
      <c r="CL1193" s="132"/>
      <c r="CM1193" s="132"/>
      <c r="CO1193" s="93"/>
      <c r="EP1193" s="136">
        <v>65.09</v>
      </c>
      <c r="EQ1193" s="136">
        <v>63.78</v>
      </c>
      <c r="ER1193" s="136">
        <v>66.22</v>
      </c>
      <c r="ES1193" s="136">
        <v>67.22</v>
      </c>
      <c r="ET1193" s="136">
        <v>60.34</v>
      </c>
      <c r="EU1193" s="136">
        <v>70.61</v>
      </c>
      <c r="EV1193" s="136"/>
      <c r="EW1193" s="185"/>
    </row>
    <row r="1194" spans="3:153" ht="14.25" customHeight="1" x14ac:dyDescent="0.35">
      <c r="C1194" s="132"/>
      <c r="D1194" s="132"/>
      <c r="E1194" s="132"/>
      <c r="F1194" s="132"/>
      <c r="G1194" s="132"/>
      <c r="H1194" s="132"/>
      <c r="I1194" s="132"/>
      <c r="J1194" s="132"/>
      <c r="K1194" s="132"/>
      <c r="L1194" s="132"/>
      <c r="M1194" s="132"/>
      <c r="N1194" s="132"/>
      <c r="O1194" s="132"/>
      <c r="P1194" s="132"/>
      <c r="Q1194" s="132"/>
      <c r="R1194" s="132"/>
      <c r="S1194" s="132"/>
      <c r="T1194" s="132"/>
      <c r="U1194" s="132"/>
      <c r="V1194" s="132"/>
      <c r="W1194" s="132"/>
      <c r="X1194" s="132"/>
      <c r="Y1194" s="132"/>
      <c r="Z1194" s="132"/>
      <c r="AA1194" s="132"/>
      <c r="AB1194" s="132"/>
      <c r="AC1194" s="132"/>
      <c r="AD1194" s="132"/>
      <c r="AE1194" s="132"/>
      <c r="AF1194" s="132"/>
      <c r="AG1194" s="132"/>
      <c r="AH1194" s="132"/>
      <c r="AI1194" s="132"/>
      <c r="AJ1194" s="132"/>
      <c r="AK1194" s="132"/>
      <c r="AL1194" s="132"/>
      <c r="AM1194" s="132"/>
      <c r="AN1194" s="132"/>
      <c r="AO1194" s="132"/>
      <c r="AP1194" s="132"/>
      <c r="AQ1194" s="132"/>
      <c r="AR1194" s="132"/>
      <c r="AS1194" s="132"/>
      <c r="AT1194" s="132"/>
      <c r="AU1194" s="132"/>
      <c r="AV1194" s="132"/>
      <c r="AW1194" s="132"/>
      <c r="AX1194" s="132"/>
      <c r="AY1194" s="132"/>
      <c r="AZ1194" s="132"/>
      <c r="BA1194" s="132"/>
      <c r="BB1194" s="132"/>
      <c r="BC1194" s="132"/>
      <c r="BD1194" s="132"/>
      <c r="BE1194" s="132"/>
      <c r="BF1194" s="132"/>
      <c r="BG1194" s="132"/>
      <c r="BH1194" s="132"/>
      <c r="BI1194" s="132"/>
      <c r="BJ1194" s="132"/>
      <c r="BK1194" s="132"/>
      <c r="BL1194" s="132"/>
      <c r="BM1194" s="132"/>
      <c r="BN1194" s="132"/>
      <c r="BO1194" s="132"/>
      <c r="BP1194" s="132"/>
      <c r="BQ1194" s="132"/>
      <c r="BR1194" s="132"/>
      <c r="BS1194" s="132"/>
      <c r="BT1194" s="132"/>
      <c r="BU1194" s="132"/>
      <c r="BV1194" s="132"/>
      <c r="BW1194" s="132"/>
      <c r="BX1194" s="132"/>
      <c r="BY1194" s="132"/>
      <c r="BZ1194" s="132"/>
      <c r="CA1194" s="132"/>
      <c r="CB1194" s="132"/>
      <c r="CC1194" s="132"/>
      <c r="CD1194" s="132"/>
      <c r="CE1194" s="132"/>
      <c r="CF1194" s="132"/>
      <c r="CG1194" s="132"/>
      <c r="CH1194" s="132"/>
      <c r="CI1194" s="132"/>
      <c r="CJ1194" s="132"/>
      <c r="CK1194" s="132"/>
      <c r="CL1194" s="132"/>
      <c r="CM1194" s="132"/>
      <c r="CO1194" s="93"/>
    </row>
    <row r="1195" spans="3:153" ht="14.25" customHeight="1" x14ac:dyDescent="0.35">
      <c r="C1195" s="132"/>
      <c r="D1195" s="132"/>
      <c r="E1195" s="132"/>
      <c r="F1195" s="132"/>
      <c r="G1195" s="132"/>
      <c r="H1195" s="132"/>
      <c r="I1195" s="132"/>
      <c r="J1195" s="132"/>
      <c r="K1195" s="132"/>
      <c r="L1195" s="132"/>
      <c r="M1195" s="132"/>
      <c r="N1195" s="132"/>
      <c r="O1195" s="132"/>
      <c r="P1195" s="132"/>
      <c r="Q1195" s="132"/>
      <c r="R1195" s="132"/>
      <c r="S1195" s="132"/>
      <c r="T1195" s="132"/>
      <c r="U1195" s="132"/>
      <c r="V1195" s="132"/>
      <c r="W1195" s="132"/>
      <c r="X1195" s="132"/>
      <c r="Y1195" s="132"/>
      <c r="Z1195" s="132"/>
      <c r="AA1195" s="132"/>
      <c r="AB1195" s="132"/>
      <c r="AC1195" s="132"/>
      <c r="AD1195" s="132"/>
      <c r="AE1195" s="132"/>
      <c r="AF1195" s="132"/>
      <c r="AG1195" s="132"/>
      <c r="AH1195" s="132"/>
      <c r="AI1195" s="132"/>
      <c r="AJ1195" s="132"/>
      <c r="AK1195" s="132"/>
      <c r="AL1195" s="132"/>
      <c r="AM1195" s="132"/>
      <c r="AN1195" s="132"/>
      <c r="AO1195" s="132"/>
      <c r="AP1195" s="132"/>
      <c r="AQ1195" s="132"/>
      <c r="AR1195" s="132"/>
      <c r="AS1195" s="132"/>
      <c r="AT1195" s="132"/>
      <c r="AU1195" s="132"/>
      <c r="AV1195" s="132"/>
      <c r="AW1195" s="132"/>
      <c r="AX1195" s="132"/>
      <c r="AY1195" s="132"/>
      <c r="AZ1195" s="132"/>
      <c r="BA1195" s="132"/>
      <c r="BB1195" s="132"/>
      <c r="BC1195" s="132"/>
      <c r="BD1195" s="132"/>
      <c r="BE1195" s="132"/>
      <c r="BF1195" s="132"/>
      <c r="BG1195" s="132"/>
      <c r="BH1195" s="132"/>
      <c r="BI1195" s="132"/>
      <c r="BJ1195" s="132"/>
      <c r="BK1195" s="132"/>
      <c r="BL1195" s="132"/>
      <c r="BM1195" s="132"/>
      <c r="BN1195" s="132"/>
      <c r="BO1195" s="132"/>
      <c r="BP1195" s="132"/>
      <c r="BQ1195" s="132"/>
      <c r="BR1195" s="132"/>
      <c r="BS1195" s="132"/>
      <c r="BT1195" s="132"/>
      <c r="BU1195" s="132"/>
      <c r="BV1195" s="132"/>
      <c r="BW1195" s="132"/>
      <c r="BX1195" s="132"/>
      <c r="BY1195" s="132"/>
      <c r="BZ1195" s="132"/>
      <c r="CA1195" s="132"/>
      <c r="CB1195" s="132"/>
      <c r="CC1195" s="132"/>
      <c r="CD1195" s="132"/>
      <c r="CE1195" s="132"/>
      <c r="CF1195" s="132"/>
      <c r="CG1195" s="132"/>
      <c r="CH1195" s="132"/>
      <c r="CI1195" s="132"/>
      <c r="CJ1195" s="132"/>
      <c r="CK1195" s="132"/>
      <c r="CL1195" s="132"/>
      <c r="CM1195" s="132"/>
      <c r="CO1195" s="93"/>
    </row>
    <row r="1196" spans="3:153" ht="14.25" customHeight="1" x14ac:dyDescent="0.35">
      <c r="C1196" s="132"/>
      <c r="D1196" s="132"/>
      <c r="E1196" s="132"/>
      <c r="F1196" s="132"/>
      <c r="G1196" s="132"/>
      <c r="H1196" s="132"/>
      <c r="I1196" s="132"/>
      <c r="J1196" s="132"/>
      <c r="K1196" s="132"/>
      <c r="L1196" s="132"/>
      <c r="M1196" s="132"/>
      <c r="N1196" s="132"/>
      <c r="O1196" s="132"/>
      <c r="P1196" s="132"/>
      <c r="Q1196" s="132"/>
      <c r="R1196" s="132"/>
      <c r="S1196" s="132"/>
      <c r="T1196" s="132"/>
      <c r="U1196" s="132"/>
      <c r="V1196" s="132"/>
      <c r="W1196" s="132"/>
      <c r="X1196" s="132"/>
      <c r="Y1196" s="132"/>
      <c r="Z1196" s="132"/>
      <c r="AA1196" s="132"/>
      <c r="AB1196" s="132"/>
      <c r="AC1196" s="132"/>
      <c r="AD1196" s="132"/>
      <c r="AE1196" s="132"/>
      <c r="AF1196" s="132"/>
      <c r="AG1196" s="132"/>
      <c r="AH1196" s="132"/>
      <c r="AI1196" s="132"/>
      <c r="AJ1196" s="132"/>
      <c r="AK1196" s="132"/>
      <c r="AL1196" s="132"/>
      <c r="AM1196" s="132"/>
      <c r="AN1196" s="132"/>
      <c r="AO1196" s="132"/>
      <c r="AP1196" s="132"/>
      <c r="AQ1196" s="132"/>
      <c r="AR1196" s="132"/>
      <c r="AS1196" s="132"/>
      <c r="AT1196" s="132"/>
      <c r="AU1196" s="132"/>
      <c r="AV1196" s="132"/>
      <c r="AW1196" s="132"/>
      <c r="AX1196" s="132"/>
      <c r="AY1196" s="132"/>
      <c r="AZ1196" s="132"/>
      <c r="BA1196" s="132"/>
      <c r="BB1196" s="132"/>
      <c r="BC1196" s="132"/>
      <c r="BD1196" s="132"/>
      <c r="BE1196" s="132"/>
      <c r="BF1196" s="132"/>
      <c r="BG1196" s="132"/>
      <c r="BH1196" s="132"/>
      <c r="BI1196" s="132"/>
      <c r="BJ1196" s="132"/>
      <c r="BK1196" s="132"/>
      <c r="BL1196" s="132"/>
      <c r="BM1196" s="132"/>
      <c r="BN1196" s="132"/>
      <c r="BO1196" s="132"/>
      <c r="BP1196" s="132"/>
      <c r="BQ1196" s="132"/>
      <c r="BR1196" s="132"/>
      <c r="BS1196" s="132"/>
      <c r="BT1196" s="132"/>
      <c r="BU1196" s="132"/>
      <c r="BV1196" s="132"/>
      <c r="BW1196" s="132"/>
      <c r="BX1196" s="132"/>
      <c r="BY1196" s="132"/>
      <c r="BZ1196" s="132"/>
      <c r="CA1196" s="132"/>
      <c r="CB1196" s="132"/>
      <c r="CC1196" s="132"/>
      <c r="CD1196" s="132"/>
      <c r="CE1196" s="132"/>
      <c r="CF1196" s="132"/>
      <c r="CG1196" s="132"/>
      <c r="CH1196" s="132"/>
      <c r="CI1196" s="132"/>
      <c r="CJ1196" s="132"/>
      <c r="CK1196" s="132"/>
      <c r="CL1196" s="132"/>
      <c r="CM1196" s="132"/>
      <c r="CO1196" s="93"/>
    </row>
    <row r="1197" spans="3:153" ht="14.25" customHeight="1" x14ac:dyDescent="0.35">
      <c r="C1197" s="132"/>
      <c r="D1197" s="132"/>
      <c r="E1197" s="132"/>
      <c r="F1197" s="132"/>
      <c r="G1197" s="132"/>
      <c r="H1197" s="132"/>
      <c r="I1197" s="132"/>
      <c r="J1197" s="132"/>
      <c r="K1197" s="132"/>
      <c r="L1197" s="132"/>
      <c r="M1197" s="132"/>
      <c r="N1197" s="132"/>
      <c r="O1197" s="132"/>
      <c r="P1197" s="132"/>
      <c r="Q1197" s="132"/>
      <c r="R1197" s="132"/>
      <c r="S1197" s="132"/>
      <c r="T1197" s="132"/>
      <c r="U1197" s="132"/>
      <c r="V1197" s="132"/>
      <c r="W1197" s="132"/>
      <c r="X1197" s="132"/>
      <c r="Y1197" s="132"/>
      <c r="Z1197" s="132"/>
      <c r="AA1197" s="132"/>
      <c r="AB1197" s="132"/>
      <c r="AC1197" s="132"/>
      <c r="AD1197" s="132"/>
      <c r="AE1197" s="132"/>
      <c r="AF1197" s="132"/>
      <c r="AG1197" s="132"/>
      <c r="AH1197" s="132"/>
      <c r="AI1197" s="132"/>
      <c r="AJ1197" s="132"/>
      <c r="AK1197" s="132"/>
      <c r="AL1197" s="132"/>
      <c r="AM1197" s="132"/>
      <c r="AN1197" s="132"/>
      <c r="AO1197" s="132"/>
      <c r="AP1197" s="132"/>
      <c r="AQ1197" s="132"/>
      <c r="AR1197" s="132"/>
      <c r="AS1197" s="132"/>
      <c r="AT1197" s="132"/>
      <c r="AU1197" s="132"/>
      <c r="AV1197" s="132"/>
      <c r="AW1197" s="132"/>
      <c r="AX1197" s="132"/>
      <c r="AY1197" s="132"/>
      <c r="AZ1197" s="132"/>
      <c r="BA1197" s="132"/>
      <c r="BB1197" s="132"/>
      <c r="BC1197" s="132"/>
      <c r="BD1197" s="132"/>
      <c r="BE1197" s="132"/>
      <c r="BF1197" s="132"/>
      <c r="BG1197" s="132"/>
      <c r="BH1197" s="132"/>
      <c r="BI1197" s="132"/>
      <c r="BJ1197" s="132"/>
      <c r="BK1197" s="132"/>
      <c r="BL1197" s="132"/>
      <c r="BM1197" s="132"/>
      <c r="BN1197" s="132"/>
      <c r="BO1197" s="132"/>
      <c r="BP1197" s="132"/>
      <c r="BQ1197" s="132"/>
      <c r="BR1197" s="132"/>
      <c r="BS1197" s="132"/>
      <c r="BT1197" s="132"/>
      <c r="BU1197" s="132"/>
      <c r="BV1197" s="132"/>
      <c r="BW1197" s="132"/>
      <c r="BX1197" s="132"/>
      <c r="BY1197" s="132"/>
      <c r="BZ1197" s="132"/>
      <c r="CA1197" s="132"/>
      <c r="CB1197" s="132"/>
      <c r="CC1197" s="132"/>
      <c r="CD1197" s="132"/>
      <c r="CE1197" s="132"/>
      <c r="CF1197" s="132"/>
      <c r="CG1197" s="132"/>
      <c r="CH1197" s="132"/>
      <c r="CI1197" s="132"/>
      <c r="CJ1197" s="132"/>
      <c r="CK1197" s="132"/>
      <c r="CL1197" s="132"/>
      <c r="CM1197" s="132"/>
      <c r="CO1197" s="93"/>
    </row>
    <row r="1198" spans="3:153" ht="14.25" customHeight="1" x14ac:dyDescent="0.35">
      <c r="C1198" s="132"/>
      <c r="D1198" s="132"/>
      <c r="E1198" s="132"/>
      <c r="F1198" s="132"/>
      <c r="G1198" s="132"/>
      <c r="H1198" s="132"/>
      <c r="I1198" s="132"/>
      <c r="J1198" s="132"/>
      <c r="K1198" s="132"/>
      <c r="L1198" s="132"/>
      <c r="M1198" s="132"/>
      <c r="N1198" s="132"/>
      <c r="O1198" s="132"/>
      <c r="P1198" s="132"/>
      <c r="Q1198" s="132"/>
      <c r="R1198" s="132"/>
      <c r="S1198" s="132"/>
      <c r="T1198" s="132"/>
      <c r="U1198" s="132"/>
      <c r="V1198" s="132"/>
      <c r="W1198" s="132"/>
      <c r="X1198" s="132"/>
      <c r="Y1198" s="132"/>
      <c r="Z1198" s="132"/>
      <c r="AA1198" s="132"/>
      <c r="AB1198" s="132"/>
      <c r="AC1198" s="132"/>
      <c r="AD1198" s="132"/>
      <c r="AE1198" s="132"/>
      <c r="AF1198" s="132"/>
      <c r="AG1198" s="132"/>
      <c r="AH1198" s="132"/>
      <c r="AI1198" s="132"/>
      <c r="AJ1198" s="132"/>
      <c r="AK1198" s="132"/>
      <c r="AL1198" s="132"/>
      <c r="AM1198" s="132"/>
      <c r="AN1198" s="132"/>
      <c r="AO1198" s="132"/>
      <c r="AP1198" s="132"/>
      <c r="AQ1198" s="132"/>
      <c r="AR1198" s="132"/>
      <c r="AS1198" s="132"/>
      <c r="AT1198" s="132"/>
      <c r="AU1198" s="132"/>
      <c r="AV1198" s="132"/>
      <c r="AW1198" s="132"/>
      <c r="AX1198" s="132"/>
      <c r="AY1198" s="132"/>
      <c r="AZ1198" s="132"/>
      <c r="BA1198" s="132"/>
      <c r="BB1198" s="132"/>
      <c r="BC1198" s="132"/>
      <c r="BD1198" s="132"/>
      <c r="BE1198" s="132"/>
      <c r="BF1198" s="132"/>
      <c r="BG1198" s="132"/>
      <c r="BH1198" s="132"/>
      <c r="BI1198" s="132"/>
      <c r="BJ1198" s="132"/>
      <c r="BK1198" s="132"/>
      <c r="BL1198" s="132"/>
      <c r="BM1198" s="132"/>
      <c r="BN1198" s="132"/>
      <c r="BO1198" s="132"/>
      <c r="BP1198" s="132"/>
      <c r="BQ1198" s="132"/>
      <c r="BR1198" s="132"/>
      <c r="BS1198" s="132"/>
      <c r="BT1198" s="132"/>
      <c r="BU1198" s="132"/>
      <c r="BV1198" s="132"/>
      <c r="BW1198" s="132"/>
      <c r="BX1198" s="132"/>
      <c r="BY1198" s="132"/>
      <c r="BZ1198" s="132"/>
      <c r="CA1198" s="132"/>
      <c r="CB1198" s="132"/>
      <c r="CC1198" s="132"/>
      <c r="CD1198" s="132"/>
      <c r="CE1198" s="132"/>
      <c r="CF1198" s="132"/>
      <c r="CG1198" s="132"/>
      <c r="CH1198" s="132"/>
      <c r="CI1198" s="132"/>
      <c r="CJ1198" s="132"/>
      <c r="CK1198" s="132"/>
      <c r="CL1198" s="132"/>
      <c r="CM1198" s="132"/>
      <c r="CO1198" s="93"/>
    </row>
    <row r="1199" spans="3:153" ht="14.25" customHeight="1" x14ac:dyDescent="0.35">
      <c r="C1199" s="132"/>
      <c r="D1199" s="132"/>
      <c r="E1199" s="132"/>
      <c r="F1199" s="132"/>
      <c r="G1199" s="132"/>
      <c r="H1199" s="132"/>
      <c r="I1199" s="132"/>
      <c r="J1199" s="132"/>
      <c r="K1199" s="132"/>
      <c r="L1199" s="132"/>
      <c r="M1199" s="132"/>
      <c r="N1199" s="132"/>
      <c r="O1199" s="132"/>
      <c r="P1199" s="132"/>
      <c r="Q1199" s="132"/>
      <c r="R1199" s="132"/>
      <c r="S1199" s="132"/>
      <c r="T1199" s="132"/>
      <c r="U1199" s="132"/>
      <c r="V1199" s="132"/>
      <c r="W1199" s="132"/>
      <c r="X1199" s="132"/>
      <c r="Y1199" s="132"/>
      <c r="Z1199" s="132"/>
      <c r="AA1199" s="132"/>
      <c r="AB1199" s="132"/>
      <c r="AC1199" s="132"/>
      <c r="AD1199" s="132"/>
      <c r="AE1199" s="132"/>
      <c r="AF1199" s="132"/>
      <c r="AG1199" s="132"/>
      <c r="AH1199" s="132"/>
      <c r="AI1199" s="132"/>
      <c r="AJ1199" s="132"/>
      <c r="AK1199" s="132"/>
      <c r="AL1199" s="132"/>
      <c r="AM1199" s="132"/>
      <c r="AN1199" s="132"/>
      <c r="AO1199" s="132"/>
      <c r="AP1199" s="132"/>
      <c r="AQ1199" s="132"/>
      <c r="AR1199" s="132"/>
      <c r="AS1199" s="132"/>
      <c r="AT1199" s="132"/>
      <c r="AU1199" s="132"/>
      <c r="AV1199" s="132"/>
      <c r="AW1199" s="132"/>
      <c r="AX1199" s="132"/>
      <c r="AY1199" s="132"/>
      <c r="AZ1199" s="132"/>
      <c r="BA1199" s="132"/>
      <c r="BB1199" s="132"/>
      <c r="BC1199" s="132"/>
      <c r="BD1199" s="132"/>
      <c r="BE1199" s="132"/>
      <c r="BF1199" s="132"/>
      <c r="BG1199" s="132"/>
      <c r="BH1199" s="132"/>
      <c r="BI1199" s="132"/>
      <c r="BJ1199" s="132"/>
      <c r="BK1199" s="132"/>
      <c r="BL1199" s="132"/>
      <c r="BM1199" s="132"/>
      <c r="BN1199" s="132"/>
      <c r="BO1199" s="132"/>
      <c r="BP1199" s="132"/>
      <c r="BQ1199" s="132"/>
      <c r="BR1199" s="132"/>
      <c r="BS1199" s="132"/>
      <c r="BT1199" s="132"/>
      <c r="BU1199" s="132"/>
      <c r="BV1199" s="132"/>
      <c r="BW1199" s="132"/>
      <c r="BX1199" s="132"/>
      <c r="BY1199" s="132"/>
      <c r="BZ1199" s="132"/>
      <c r="CA1199" s="132"/>
      <c r="CB1199" s="132"/>
      <c r="CC1199" s="132"/>
      <c r="CD1199" s="132"/>
      <c r="CE1199" s="132"/>
      <c r="CF1199" s="132"/>
      <c r="CG1199" s="132"/>
      <c r="CH1199" s="132"/>
      <c r="CI1199" s="132"/>
      <c r="CJ1199" s="132"/>
      <c r="CK1199" s="132"/>
      <c r="CL1199" s="132"/>
      <c r="CM1199" s="132"/>
      <c r="CO1199" s="93"/>
    </row>
    <row r="1200" spans="3:153" ht="14.25" customHeight="1" x14ac:dyDescent="0.35">
      <c r="C1200" s="132"/>
      <c r="D1200" s="132"/>
      <c r="E1200" s="132"/>
      <c r="F1200" s="132"/>
      <c r="G1200" s="132"/>
      <c r="H1200" s="132"/>
      <c r="I1200" s="132"/>
      <c r="J1200" s="132"/>
      <c r="K1200" s="132"/>
      <c r="L1200" s="132"/>
      <c r="M1200" s="132"/>
      <c r="N1200" s="132"/>
      <c r="O1200" s="132"/>
      <c r="P1200" s="132"/>
      <c r="Q1200" s="132"/>
      <c r="R1200" s="132"/>
      <c r="S1200" s="132"/>
      <c r="T1200" s="132"/>
      <c r="U1200" s="132"/>
      <c r="V1200" s="132"/>
      <c r="W1200" s="132"/>
      <c r="X1200" s="132"/>
      <c r="Y1200" s="132"/>
      <c r="Z1200" s="132"/>
      <c r="AA1200" s="132"/>
      <c r="AB1200" s="132"/>
      <c r="AC1200" s="132"/>
      <c r="AD1200" s="132"/>
      <c r="AE1200" s="132"/>
      <c r="AF1200" s="132"/>
      <c r="AG1200" s="132"/>
      <c r="AH1200" s="132"/>
      <c r="AI1200" s="132"/>
      <c r="AJ1200" s="132"/>
      <c r="AK1200" s="132"/>
      <c r="AL1200" s="132"/>
      <c r="AM1200" s="132"/>
      <c r="AN1200" s="132"/>
      <c r="AO1200" s="132"/>
      <c r="AP1200" s="132"/>
      <c r="AQ1200" s="132"/>
      <c r="AR1200" s="132"/>
      <c r="AS1200" s="132"/>
      <c r="AT1200" s="132"/>
      <c r="AU1200" s="132"/>
      <c r="AV1200" s="132"/>
      <c r="AW1200" s="132"/>
      <c r="AX1200" s="132"/>
      <c r="AY1200" s="132"/>
      <c r="AZ1200" s="132"/>
      <c r="BA1200" s="132"/>
      <c r="BB1200" s="132"/>
      <c r="BC1200" s="132"/>
      <c r="BD1200" s="132"/>
      <c r="BE1200" s="132"/>
      <c r="BF1200" s="132"/>
      <c r="BG1200" s="132"/>
      <c r="BH1200" s="132"/>
      <c r="BI1200" s="132"/>
      <c r="BJ1200" s="132"/>
      <c r="BK1200" s="132"/>
      <c r="BL1200" s="132"/>
      <c r="BM1200" s="132"/>
      <c r="BN1200" s="132"/>
      <c r="BO1200" s="132"/>
      <c r="BP1200" s="132"/>
      <c r="BQ1200" s="132"/>
      <c r="BR1200" s="132"/>
      <c r="BS1200" s="132"/>
      <c r="BT1200" s="132"/>
      <c r="BU1200" s="132"/>
      <c r="BV1200" s="132"/>
      <c r="BW1200" s="132"/>
      <c r="BX1200" s="132"/>
      <c r="BY1200" s="132"/>
      <c r="BZ1200" s="132"/>
      <c r="CA1200" s="132"/>
      <c r="CB1200" s="132"/>
      <c r="CC1200" s="132"/>
      <c r="CD1200" s="132"/>
      <c r="CE1200" s="132"/>
      <c r="CF1200" s="132"/>
      <c r="CG1200" s="132"/>
      <c r="CH1200" s="132"/>
      <c r="CI1200" s="132"/>
      <c r="CJ1200" s="132"/>
      <c r="CK1200" s="132"/>
      <c r="CL1200" s="132"/>
      <c r="CM1200" s="132"/>
      <c r="CO1200" s="93"/>
    </row>
    <row r="1201" spans="3:151" ht="14.25" customHeight="1" x14ac:dyDescent="0.35">
      <c r="C1201" s="132"/>
      <c r="D1201" s="132"/>
      <c r="E1201" s="132"/>
      <c r="F1201" s="132"/>
      <c r="G1201" s="132"/>
      <c r="H1201" s="132"/>
      <c r="I1201" s="132"/>
      <c r="J1201" s="132"/>
      <c r="K1201" s="132"/>
      <c r="L1201" s="132"/>
      <c r="M1201" s="132"/>
      <c r="N1201" s="132"/>
      <c r="O1201" s="132"/>
      <c r="P1201" s="132"/>
      <c r="Q1201" s="132"/>
      <c r="R1201" s="132"/>
      <c r="S1201" s="132"/>
      <c r="T1201" s="132"/>
      <c r="U1201" s="132"/>
      <c r="V1201" s="132"/>
      <c r="W1201" s="132"/>
      <c r="X1201" s="132"/>
      <c r="Y1201" s="132"/>
      <c r="Z1201" s="132"/>
      <c r="AA1201" s="132"/>
      <c r="AB1201" s="132"/>
      <c r="AC1201" s="132"/>
      <c r="AD1201" s="132"/>
      <c r="AE1201" s="132"/>
      <c r="AF1201" s="132"/>
      <c r="AG1201" s="132"/>
      <c r="AH1201" s="132"/>
      <c r="AI1201" s="132"/>
      <c r="AJ1201" s="132"/>
      <c r="AK1201" s="132"/>
      <c r="AL1201" s="132"/>
      <c r="AM1201" s="132"/>
      <c r="AN1201" s="132"/>
      <c r="AO1201" s="132"/>
      <c r="AP1201" s="132"/>
      <c r="AQ1201" s="132"/>
      <c r="AR1201" s="132"/>
      <c r="AS1201" s="132"/>
      <c r="AT1201" s="132"/>
      <c r="AU1201" s="132"/>
      <c r="AV1201" s="132"/>
      <c r="AW1201" s="132"/>
      <c r="AX1201" s="132"/>
      <c r="AY1201" s="132"/>
      <c r="AZ1201" s="132"/>
      <c r="BA1201" s="132"/>
      <c r="BB1201" s="132"/>
      <c r="BC1201" s="132"/>
      <c r="BD1201" s="132"/>
      <c r="BE1201" s="132"/>
      <c r="BF1201" s="132"/>
      <c r="BG1201" s="132"/>
      <c r="BH1201" s="132"/>
      <c r="BI1201" s="132"/>
      <c r="BJ1201" s="132"/>
      <c r="BK1201" s="132"/>
      <c r="BL1201" s="132"/>
      <c r="BM1201" s="132"/>
      <c r="BN1201" s="132"/>
      <c r="BO1201" s="132"/>
      <c r="BP1201" s="132"/>
      <c r="BQ1201" s="132"/>
      <c r="BR1201" s="132"/>
      <c r="BS1201" s="132"/>
      <c r="BT1201" s="132"/>
      <c r="BU1201" s="132"/>
      <c r="BV1201" s="132"/>
      <c r="BW1201" s="132"/>
      <c r="BX1201" s="132"/>
      <c r="BY1201" s="132"/>
      <c r="BZ1201" s="132"/>
      <c r="CA1201" s="132"/>
      <c r="CB1201" s="132"/>
      <c r="CC1201" s="132"/>
      <c r="CD1201" s="132"/>
      <c r="CE1201" s="132"/>
      <c r="CF1201" s="132"/>
      <c r="CG1201" s="132"/>
      <c r="CH1201" s="132"/>
      <c r="CI1201" s="132"/>
      <c r="CJ1201" s="132"/>
      <c r="CK1201" s="132"/>
      <c r="CL1201" s="132"/>
      <c r="CM1201" s="132"/>
      <c r="CO1201" s="93"/>
    </row>
    <row r="1202" spans="3:151" ht="14.25" customHeight="1" x14ac:dyDescent="0.35">
      <c r="C1202" s="132"/>
      <c r="D1202" s="132"/>
      <c r="E1202" s="132"/>
      <c r="F1202" s="132"/>
      <c r="G1202" s="132"/>
      <c r="H1202" s="132"/>
      <c r="I1202" s="132"/>
      <c r="J1202" s="132"/>
      <c r="K1202" s="132"/>
      <c r="L1202" s="132"/>
      <c r="M1202" s="132"/>
      <c r="N1202" s="132"/>
      <c r="O1202" s="132"/>
      <c r="P1202" s="132"/>
      <c r="Q1202" s="132"/>
      <c r="R1202" s="132"/>
      <c r="S1202" s="132"/>
      <c r="T1202" s="132"/>
      <c r="U1202" s="132"/>
      <c r="V1202" s="132"/>
      <c r="W1202" s="132"/>
      <c r="X1202" s="132"/>
      <c r="Y1202" s="132"/>
      <c r="Z1202" s="132"/>
      <c r="AA1202" s="132"/>
      <c r="AB1202" s="132"/>
      <c r="AC1202" s="132"/>
      <c r="AD1202" s="132"/>
      <c r="AE1202" s="132"/>
      <c r="AF1202" s="132"/>
      <c r="AG1202" s="132"/>
      <c r="AH1202" s="132"/>
      <c r="AI1202" s="132"/>
      <c r="AJ1202" s="132"/>
      <c r="AK1202" s="132"/>
      <c r="AL1202" s="132"/>
      <c r="AM1202" s="132"/>
      <c r="AN1202" s="132"/>
      <c r="AO1202" s="132"/>
      <c r="AP1202" s="132"/>
      <c r="AQ1202" s="132"/>
      <c r="AR1202" s="132"/>
      <c r="AS1202" s="132"/>
      <c r="AT1202" s="132"/>
      <c r="AU1202" s="132"/>
      <c r="AV1202" s="132"/>
      <c r="AW1202" s="132"/>
      <c r="AX1202" s="132"/>
      <c r="AY1202" s="132"/>
      <c r="AZ1202" s="132"/>
      <c r="BA1202" s="132"/>
      <c r="BB1202" s="132"/>
      <c r="BC1202" s="132"/>
      <c r="BD1202" s="132"/>
      <c r="BE1202" s="132"/>
      <c r="BF1202" s="132"/>
      <c r="BG1202" s="132"/>
      <c r="BH1202" s="132"/>
      <c r="BI1202" s="132"/>
      <c r="BJ1202" s="132"/>
      <c r="BK1202" s="132"/>
      <c r="BL1202" s="132"/>
      <c r="BM1202" s="132"/>
      <c r="BN1202" s="132"/>
      <c r="BO1202" s="132"/>
      <c r="BP1202" s="132"/>
      <c r="BQ1202" s="132"/>
      <c r="BR1202" s="132"/>
      <c r="BS1202" s="132"/>
      <c r="BT1202" s="132"/>
      <c r="BU1202" s="132"/>
      <c r="BV1202" s="132"/>
      <c r="BW1202" s="132"/>
      <c r="BX1202" s="132"/>
      <c r="BY1202" s="132"/>
      <c r="BZ1202" s="132"/>
      <c r="CA1202" s="132"/>
      <c r="CB1202" s="132"/>
      <c r="CC1202" s="132"/>
      <c r="CD1202" s="132"/>
      <c r="CE1202" s="132"/>
      <c r="CF1202" s="132"/>
      <c r="CG1202" s="132"/>
      <c r="CH1202" s="132"/>
      <c r="CI1202" s="132"/>
      <c r="CJ1202" s="132"/>
      <c r="CK1202" s="132"/>
      <c r="CL1202" s="132"/>
      <c r="CM1202" s="132"/>
      <c r="CO1202" s="93"/>
    </row>
    <row r="1203" spans="3:151" ht="14.25" customHeight="1" x14ac:dyDescent="0.35">
      <c r="C1203" s="132"/>
      <c r="D1203" s="132"/>
      <c r="E1203" s="132"/>
      <c r="F1203" s="132"/>
      <c r="G1203" s="132"/>
      <c r="H1203" s="132"/>
      <c r="I1203" s="132"/>
      <c r="J1203" s="132"/>
      <c r="K1203" s="132"/>
      <c r="L1203" s="132"/>
      <c r="M1203" s="132"/>
      <c r="N1203" s="132"/>
      <c r="O1203" s="132"/>
      <c r="P1203" s="132"/>
      <c r="Q1203" s="132"/>
      <c r="R1203" s="132"/>
      <c r="S1203" s="132"/>
      <c r="T1203" s="132"/>
      <c r="U1203" s="132"/>
      <c r="V1203" s="132"/>
      <c r="W1203" s="132"/>
      <c r="X1203" s="132"/>
      <c r="Y1203" s="132"/>
      <c r="Z1203" s="132"/>
      <c r="AA1203" s="132"/>
      <c r="AB1203" s="132"/>
      <c r="AC1203" s="132"/>
      <c r="AD1203" s="132"/>
      <c r="AE1203" s="132"/>
      <c r="AF1203" s="132"/>
      <c r="AG1203" s="132"/>
      <c r="AH1203" s="132"/>
      <c r="AI1203" s="132"/>
      <c r="AJ1203" s="132"/>
      <c r="AK1203" s="132"/>
      <c r="AL1203" s="132"/>
      <c r="AM1203" s="132"/>
      <c r="AN1203" s="132"/>
      <c r="AO1203" s="132"/>
      <c r="AP1203" s="132"/>
      <c r="AQ1203" s="132"/>
      <c r="AR1203" s="132"/>
      <c r="AS1203" s="132"/>
      <c r="AT1203" s="132"/>
      <c r="AU1203" s="132"/>
      <c r="AV1203" s="132"/>
      <c r="AW1203" s="132"/>
      <c r="AX1203" s="132"/>
      <c r="AY1203" s="132"/>
      <c r="AZ1203" s="132"/>
      <c r="BA1203" s="132"/>
      <c r="BB1203" s="132"/>
      <c r="BC1203" s="132"/>
      <c r="BD1203" s="132"/>
      <c r="BE1203" s="132"/>
      <c r="BF1203" s="132"/>
      <c r="BG1203" s="132"/>
      <c r="BH1203" s="132"/>
      <c r="BI1203" s="132"/>
      <c r="BJ1203" s="132"/>
      <c r="BK1203" s="132"/>
      <c r="BL1203" s="132"/>
      <c r="BM1203" s="132"/>
      <c r="BN1203" s="132"/>
      <c r="BO1203" s="132"/>
      <c r="BP1203" s="132"/>
      <c r="BQ1203" s="132"/>
      <c r="BR1203" s="132"/>
      <c r="BS1203" s="132"/>
      <c r="BT1203" s="132"/>
      <c r="BU1203" s="132"/>
      <c r="BV1203" s="132"/>
      <c r="BW1203" s="132"/>
      <c r="BX1203" s="132"/>
      <c r="BY1203" s="132"/>
      <c r="BZ1203" s="132"/>
      <c r="CA1203" s="132"/>
      <c r="CB1203" s="132"/>
      <c r="CC1203" s="132"/>
      <c r="CD1203" s="132"/>
      <c r="CE1203" s="132"/>
      <c r="CF1203" s="132"/>
      <c r="CG1203" s="132"/>
      <c r="CH1203" s="132"/>
      <c r="CI1203" s="132"/>
      <c r="CJ1203" s="132"/>
      <c r="CK1203" s="132"/>
      <c r="CL1203" s="132"/>
      <c r="CM1203" s="132"/>
      <c r="CO1203" s="93"/>
    </row>
    <row r="1204" spans="3:151" ht="14.25" customHeight="1" x14ac:dyDescent="0.35">
      <c r="C1204" s="260" t="s">
        <v>986</v>
      </c>
      <c r="D1204" s="260"/>
      <c r="E1204" s="260"/>
      <c r="F1204" s="260"/>
      <c r="G1204" s="260"/>
      <c r="H1204" s="260"/>
      <c r="I1204" s="260"/>
      <c r="J1204" s="260"/>
      <c r="K1204" s="260"/>
      <c r="L1204" s="260"/>
      <c r="M1204" s="260"/>
      <c r="N1204" s="260"/>
      <c r="O1204" s="260"/>
      <c r="P1204" s="260"/>
      <c r="Q1204" s="260"/>
      <c r="R1204" s="260"/>
      <c r="S1204" s="260"/>
      <c r="T1204" s="260"/>
      <c r="U1204" s="260"/>
      <c r="V1204" s="11"/>
      <c r="W1204" s="132"/>
      <c r="X1204" s="132"/>
      <c r="Y1204" s="132"/>
      <c r="Z1204" s="132"/>
      <c r="AA1204" s="132"/>
      <c r="AB1204" s="132"/>
      <c r="AC1204" s="132"/>
      <c r="AD1204" s="132"/>
      <c r="AE1204" s="132"/>
      <c r="AF1204" s="132"/>
      <c r="AG1204" s="132"/>
      <c r="AH1204" s="132"/>
      <c r="AI1204" s="132"/>
      <c r="AJ1204" s="132"/>
      <c r="AK1204" s="132"/>
      <c r="AL1204" s="132"/>
      <c r="AM1204" s="132"/>
      <c r="AN1204" s="132"/>
      <c r="AO1204" s="132"/>
      <c r="AP1204" s="132"/>
      <c r="AQ1204" s="132"/>
      <c r="AR1204" s="132"/>
      <c r="AS1204" s="132"/>
      <c r="AT1204" s="132"/>
      <c r="AU1204" s="132"/>
      <c r="AV1204" s="132"/>
      <c r="AW1204" s="260" t="s">
        <v>986</v>
      </c>
      <c r="AX1204" s="260"/>
      <c r="AY1204" s="260"/>
      <c r="AZ1204" s="260"/>
      <c r="BA1204" s="260"/>
      <c r="BB1204" s="260"/>
      <c r="BC1204" s="260"/>
      <c r="BD1204" s="260"/>
      <c r="BE1204" s="260"/>
      <c r="BF1204" s="260"/>
      <c r="BG1204" s="260"/>
      <c r="BH1204" s="260"/>
      <c r="BI1204" s="260"/>
      <c r="BJ1204" s="260"/>
      <c r="BK1204" s="260"/>
      <c r="BL1204" s="260"/>
      <c r="BM1204" s="260"/>
      <c r="BN1204" s="260"/>
      <c r="BO1204" s="260"/>
      <c r="BP1204" s="132"/>
      <c r="BQ1204" s="132"/>
      <c r="BR1204" s="132"/>
      <c r="BS1204" s="132"/>
      <c r="BT1204" s="132"/>
      <c r="BU1204" s="132"/>
      <c r="BV1204" s="132"/>
      <c r="BW1204" s="132"/>
      <c r="BX1204" s="132"/>
      <c r="BY1204" s="132"/>
      <c r="BZ1204" s="132"/>
      <c r="CA1204" s="132"/>
      <c r="CB1204" s="132"/>
      <c r="CC1204" s="132"/>
      <c r="CD1204" s="132"/>
      <c r="CE1204" s="132"/>
      <c r="CF1204" s="132"/>
      <c r="CG1204" s="132"/>
      <c r="CH1204" s="132"/>
      <c r="CI1204" s="132"/>
      <c r="CJ1204" s="132"/>
      <c r="CK1204" s="132"/>
      <c r="CL1204" s="132"/>
      <c r="CM1204" s="132"/>
      <c r="CO1204" s="93"/>
    </row>
    <row r="1205" spans="3:151" ht="14.25" customHeight="1" x14ac:dyDescent="0.35">
      <c r="D1205" s="80"/>
      <c r="E1205" s="80"/>
      <c r="F1205" s="80"/>
      <c r="G1205" s="80"/>
      <c r="H1205" s="80"/>
      <c r="I1205" s="80"/>
      <c r="J1205" s="80"/>
      <c r="K1205" s="80"/>
      <c r="L1205" s="80"/>
      <c r="M1205" s="80"/>
      <c r="N1205" s="80"/>
      <c r="O1205" s="80"/>
      <c r="P1205" s="80"/>
      <c r="Q1205" s="80"/>
      <c r="R1205" s="80"/>
      <c r="S1205" s="80"/>
      <c r="T1205" s="80"/>
      <c r="U1205" s="80"/>
      <c r="V1205" s="80"/>
      <c r="W1205" s="80"/>
      <c r="X1205" s="80"/>
      <c r="Y1205" s="80"/>
      <c r="Z1205" s="80"/>
      <c r="AA1205" s="80"/>
      <c r="AB1205" s="80"/>
      <c r="AC1205" s="80"/>
      <c r="AD1205" s="80"/>
      <c r="AE1205" s="80"/>
      <c r="AF1205" s="80"/>
      <c r="AG1205" s="80"/>
      <c r="AH1205" s="80"/>
      <c r="AI1205" s="80"/>
      <c r="AJ1205" s="80"/>
      <c r="AK1205" s="80"/>
      <c r="AL1205" s="80"/>
      <c r="AM1205" s="80"/>
      <c r="AN1205" s="80"/>
      <c r="AO1205" s="80"/>
      <c r="AP1205" s="80"/>
      <c r="AQ1205" s="80"/>
      <c r="AR1205" s="80"/>
      <c r="AS1205" s="80"/>
      <c r="AT1205" s="80"/>
      <c r="AU1205" s="80"/>
      <c r="AV1205" s="80"/>
      <c r="AW1205" s="80"/>
      <c r="AX1205" s="80"/>
      <c r="AY1205" s="80"/>
      <c r="AZ1205" s="80"/>
      <c r="BA1205" s="80"/>
      <c r="BB1205" s="80"/>
      <c r="BC1205" s="80"/>
      <c r="BD1205" s="80"/>
      <c r="BE1205" s="80"/>
      <c r="BF1205" s="80"/>
      <c r="BG1205" s="80"/>
      <c r="BH1205" s="80"/>
      <c r="BI1205" s="80"/>
      <c r="BJ1205" s="80"/>
      <c r="BK1205" s="80"/>
      <c r="BL1205" s="80"/>
      <c r="BM1205" s="80"/>
      <c r="BN1205" s="80"/>
      <c r="BO1205" s="80"/>
      <c r="BP1205" s="80"/>
      <c r="BQ1205" s="80"/>
      <c r="BR1205" s="80"/>
      <c r="BS1205" s="80"/>
      <c r="BT1205" s="80"/>
      <c r="BU1205" s="80"/>
      <c r="BV1205" s="80"/>
      <c r="BW1205" s="80"/>
      <c r="BX1205" s="80"/>
      <c r="BY1205" s="80"/>
      <c r="BZ1205" s="80"/>
      <c r="CA1205" s="80"/>
      <c r="CB1205" s="80"/>
      <c r="CC1205" s="80"/>
      <c r="CD1205" s="80"/>
      <c r="CE1205" s="80"/>
      <c r="CF1205" s="80"/>
      <c r="CG1205" s="80"/>
      <c r="CH1205" s="80"/>
      <c r="CI1205" s="80"/>
      <c r="CJ1205" s="80"/>
      <c r="CK1205" s="80"/>
      <c r="CL1205" s="80"/>
      <c r="CM1205" s="80"/>
      <c r="CN1205" s="80"/>
    </row>
    <row r="1206" spans="3:151" ht="14.25" customHeight="1" x14ac:dyDescent="0.35">
      <c r="D1206" s="429" t="s">
        <v>606</v>
      </c>
      <c r="E1206" s="429"/>
      <c r="F1206" s="429"/>
      <c r="G1206" s="429"/>
      <c r="H1206" s="429"/>
      <c r="I1206" s="429"/>
      <c r="J1206" s="429"/>
      <c r="K1206" s="429"/>
      <c r="L1206" s="429"/>
      <c r="M1206" s="429"/>
      <c r="N1206" s="429"/>
      <c r="O1206" s="429"/>
      <c r="P1206" s="429"/>
      <c r="Q1206" s="429"/>
      <c r="R1206" s="429"/>
      <c r="S1206" s="429"/>
      <c r="T1206" s="429"/>
      <c r="U1206" s="429"/>
      <c r="V1206" s="429"/>
      <c r="W1206" s="429"/>
      <c r="X1206" s="429"/>
      <c r="Y1206" s="429"/>
      <c r="Z1206" s="429"/>
      <c r="AA1206" s="429"/>
      <c r="AB1206" s="429"/>
      <c r="AC1206" s="429"/>
      <c r="AD1206" s="429"/>
      <c r="AE1206" s="429"/>
      <c r="AF1206" s="429"/>
      <c r="AG1206" s="429"/>
      <c r="AH1206" s="429"/>
      <c r="AI1206" s="429"/>
      <c r="AJ1206" s="429"/>
      <c r="AK1206" s="429"/>
      <c r="AL1206" s="429"/>
      <c r="AM1206" s="429"/>
      <c r="AN1206" s="429"/>
      <c r="AO1206" s="429"/>
      <c r="AP1206" s="429"/>
      <c r="AQ1206" s="429"/>
      <c r="AR1206" s="429"/>
      <c r="AS1206" s="429"/>
      <c r="AT1206" s="429"/>
      <c r="AU1206" s="429"/>
      <c r="AV1206" s="429"/>
      <c r="AW1206" s="429"/>
      <c r="AX1206" s="429"/>
      <c r="AY1206" s="429"/>
      <c r="AZ1206" s="429"/>
      <c r="BA1206" s="429"/>
      <c r="BB1206" s="429"/>
      <c r="BC1206" s="429"/>
      <c r="BD1206" s="429"/>
      <c r="BE1206" s="429"/>
      <c r="BF1206" s="429"/>
      <c r="BG1206" s="429"/>
      <c r="BH1206" s="429"/>
      <c r="BI1206" s="429"/>
      <c r="BJ1206" s="429"/>
      <c r="BK1206" s="429"/>
      <c r="BL1206" s="429"/>
      <c r="BM1206" s="429"/>
      <c r="BN1206" s="429"/>
      <c r="BO1206" s="429"/>
      <c r="BP1206" s="429"/>
      <c r="BQ1206" s="429"/>
      <c r="BR1206" s="429"/>
      <c r="BS1206" s="429"/>
      <c r="BT1206" s="429"/>
      <c r="BU1206" s="429"/>
      <c r="BV1206" s="429"/>
      <c r="BW1206" s="429"/>
      <c r="BX1206" s="429"/>
      <c r="BY1206" s="429"/>
      <c r="BZ1206" s="429"/>
      <c r="CA1206" s="429"/>
      <c r="CB1206" s="429"/>
      <c r="CC1206" s="429"/>
      <c r="CD1206" s="429"/>
      <c r="CE1206" s="429"/>
      <c r="CF1206" s="429"/>
      <c r="CG1206" s="429"/>
      <c r="CH1206" s="429"/>
      <c r="CI1206" s="429"/>
      <c r="CJ1206" s="429"/>
      <c r="CK1206" s="429"/>
      <c r="CL1206" s="429"/>
      <c r="CM1206" s="429"/>
      <c r="CN1206" s="429"/>
    </row>
    <row r="1207" spans="3:151" ht="14.25" customHeight="1" x14ac:dyDescent="0.35">
      <c r="D1207" s="429"/>
      <c r="E1207" s="429"/>
      <c r="F1207" s="429"/>
      <c r="G1207" s="429"/>
      <c r="H1207" s="429"/>
      <c r="I1207" s="429"/>
      <c r="J1207" s="429"/>
      <c r="K1207" s="429"/>
      <c r="L1207" s="429"/>
      <c r="M1207" s="429"/>
      <c r="N1207" s="429"/>
      <c r="O1207" s="429"/>
      <c r="P1207" s="429"/>
      <c r="Q1207" s="429"/>
      <c r="R1207" s="429"/>
      <c r="S1207" s="429"/>
      <c r="T1207" s="429"/>
      <c r="U1207" s="429"/>
      <c r="V1207" s="429"/>
      <c r="W1207" s="429"/>
      <c r="X1207" s="429"/>
      <c r="Y1207" s="429"/>
      <c r="Z1207" s="429"/>
      <c r="AA1207" s="429"/>
      <c r="AB1207" s="429"/>
      <c r="AC1207" s="429"/>
      <c r="AD1207" s="429"/>
      <c r="AE1207" s="429"/>
      <c r="AF1207" s="429"/>
      <c r="AG1207" s="429"/>
      <c r="AH1207" s="429"/>
      <c r="AI1207" s="429"/>
      <c r="AJ1207" s="429"/>
      <c r="AK1207" s="429"/>
      <c r="AL1207" s="429"/>
      <c r="AM1207" s="429"/>
      <c r="AN1207" s="429"/>
      <c r="AO1207" s="429"/>
      <c r="AP1207" s="429"/>
      <c r="AQ1207" s="429"/>
      <c r="AR1207" s="429"/>
      <c r="AS1207" s="429"/>
      <c r="AT1207" s="429"/>
      <c r="AU1207" s="429"/>
      <c r="AV1207" s="429"/>
      <c r="AW1207" s="429"/>
      <c r="AX1207" s="429"/>
      <c r="AY1207" s="429"/>
      <c r="AZ1207" s="429"/>
      <c r="BA1207" s="429"/>
      <c r="BB1207" s="429"/>
      <c r="BC1207" s="429"/>
      <c r="BD1207" s="429"/>
      <c r="BE1207" s="429"/>
      <c r="BF1207" s="429"/>
      <c r="BG1207" s="429"/>
      <c r="BH1207" s="429"/>
      <c r="BI1207" s="429"/>
      <c r="BJ1207" s="429"/>
      <c r="BK1207" s="429"/>
      <c r="BL1207" s="429"/>
      <c r="BM1207" s="429"/>
      <c r="BN1207" s="429"/>
      <c r="BO1207" s="429"/>
      <c r="BP1207" s="429"/>
      <c r="BQ1207" s="429"/>
      <c r="BR1207" s="429"/>
      <c r="BS1207" s="429"/>
      <c r="BT1207" s="429"/>
      <c r="BU1207" s="429"/>
      <c r="BV1207" s="429"/>
      <c r="BW1207" s="429"/>
      <c r="BX1207" s="429"/>
      <c r="BY1207" s="429"/>
      <c r="BZ1207" s="429"/>
      <c r="CA1207" s="429"/>
      <c r="CB1207" s="429"/>
      <c r="CC1207" s="429"/>
      <c r="CD1207" s="429"/>
      <c r="CE1207" s="429"/>
      <c r="CF1207" s="429"/>
      <c r="CG1207" s="429"/>
      <c r="CH1207" s="429"/>
      <c r="CI1207" s="429"/>
      <c r="CJ1207" s="429"/>
      <c r="CK1207" s="429"/>
      <c r="CL1207" s="429"/>
      <c r="CM1207" s="429"/>
      <c r="CN1207" s="429"/>
    </row>
    <row r="1208" spans="3:151" ht="14.25" customHeight="1" x14ac:dyDescent="0.35"/>
    <row r="1209" spans="3:151" ht="14.25" customHeight="1" x14ac:dyDescent="0.35">
      <c r="D1209" s="223" t="s">
        <v>605</v>
      </c>
      <c r="E1209" s="223"/>
      <c r="F1209" s="223"/>
      <c r="G1209" s="223"/>
      <c r="H1209" s="223"/>
      <c r="I1209" s="223"/>
      <c r="J1209" s="223"/>
      <c r="K1209" s="223"/>
      <c r="L1209" s="223"/>
      <c r="M1209" s="223"/>
      <c r="N1209" s="223"/>
      <c r="O1209" s="223"/>
      <c r="P1209" s="223"/>
      <c r="Q1209" s="223"/>
      <c r="R1209" s="223"/>
      <c r="S1209" s="223"/>
      <c r="T1209" s="223"/>
      <c r="U1209" s="223"/>
      <c r="V1209" s="223"/>
      <c r="W1209" s="223"/>
      <c r="X1209" s="223"/>
      <c r="Y1209" s="223"/>
      <c r="Z1209" s="223"/>
      <c r="AA1209" s="223"/>
      <c r="AB1209" s="223"/>
      <c r="AC1209" s="223"/>
      <c r="AD1209" s="223"/>
      <c r="AE1209" s="223"/>
      <c r="AF1209" s="223"/>
      <c r="AG1209" s="223"/>
      <c r="AH1209" s="223"/>
      <c r="AI1209" s="223"/>
      <c r="AJ1209" s="223"/>
      <c r="AK1209" s="223"/>
      <c r="AL1209" s="223"/>
      <c r="AM1209" s="223"/>
      <c r="AN1209" s="223"/>
      <c r="AO1209" s="223"/>
      <c r="AP1209" s="223"/>
      <c r="AQ1209" s="223"/>
      <c r="AR1209" s="223"/>
      <c r="AS1209" s="223"/>
      <c r="AT1209" s="223"/>
      <c r="AV1209" s="223" t="s">
        <v>600</v>
      </c>
      <c r="AW1209" s="223"/>
      <c r="AX1209" s="223"/>
      <c r="AY1209" s="223"/>
      <c r="AZ1209" s="223"/>
      <c r="BA1209" s="223"/>
      <c r="BB1209" s="223"/>
      <c r="BC1209" s="223"/>
      <c r="BD1209" s="223"/>
      <c r="BE1209" s="223"/>
      <c r="BF1209" s="223"/>
      <c r="BG1209" s="223"/>
      <c r="BH1209" s="223"/>
      <c r="BI1209" s="223"/>
      <c r="BJ1209" s="223"/>
      <c r="BK1209" s="223"/>
      <c r="BL1209" s="223"/>
      <c r="BM1209" s="223"/>
      <c r="BN1209" s="223"/>
      <c r="BO1209" s="223"/>
      <c r="BP1209" s="223"/>
      <c r="BQ1209" s="223"/>
      <c r="BR1209" s="223"/>
      <c r="BS1209" s="223"/>
      <c r="BT1209" s="223"/>
      <c r="BU1209" s="223"/>
      <c r="BV1209" s="223"/>
      <c r="BW1209" s="223"/>
      <c r="BX1209" s="223"/>
      <c r="BY1209" s="223"/>
      <c r="BZ1209" s="223"/>
      <c r="CA1209" s="223"/>
      <c r="CB1209" s="223"/>
      <c r="CC1209" s="223"/>
      <c r="CD1209" s="223"/>
      <c r="CE1209" s="223"/>
      <c r="CF1209" s="223"/>
      <c r="CG1209" s="223"/>
      <c r="CH1209" s="223"/>
      <c r="CI1209" s="223"/>
      <c r="CJ1209" s="223"/>
      <c r="CK1209" s="223"/>
      <c r="CL1209" s="223"/>
      <c r="CM1209" s="223"/>
      <c r="CN1209" s="223"/>
    </row>
    <row r="1210" spans="3:151" ht="14.25" customHeight="1" x14ac:dyDescent="0.35">
      <c r="D1210" s="223"/>
      <c r="E1210" s="223"/>
      <c r="F1210" s="223"/>
      <c r="G1210" s="223"/>
      <c r="H1210" s="223"/>
      <c r="I1210" s="223"/>
      <c r="J1210" s="223"/>
      <c r="K1210" s="223"/>
      <c r="L1210" s="223"/>
      <c r="M1210" s="223"/>
      <c r="N1210" s="223"/>
      <c r="O1210" s="223"/>
      <c r="P1210" s="223"/>
      <c r="Q1210" s="223"/>
      <c r="R1210" s="223"/>
      <c r="S1210" s="223"/>
      <c r="T1210" s="223"/>
      <c r="U1210" s="223"/>
      <c r="V1210" s="223"/>
      <c r="W1210" s="223"/>
      <c r="X1210" s="223"/>
      <c r="Y1210" s="223"/>
      <c r="Z1210" s="223"/>
      <c r="AA1210" s="223"/>
      <c r="AB1210" s="223"/>
      <c r="AC1210" s="223"/>
      <c r="AD1210" s="223"/>
      <c r="AE1210" s="223"/>
      <c r="AF1210" s="223"/>
      <c r="AG1210" s="223"/>
      <c r="AH1210" s="223"/>
      <c r="AI1210" s="223"/>
      <c r="AJ1210" s="223"/>
      <c r="AK1210" s="223"/>
      <c r="AL1210" s="223"/>
      <c r="AM1210" s="223"/>
      <c r="AN1210" s="223"/>
      <c r="AO1210" s="223"/>
      <c r="AP1210" s="223"/>
      <c r="AQ1210" s="223"/>
      <c r="AR1210" s="223"/>
      <c r="AS1210" s="223"/>
      <c r="AT1210" s="223"/>
      <c r="AV1210" s="223"/>
      <c r="AW1210" s="223"/>
      <c r="AX1210" s="223"/>
      <c r="AY1210" s="223"/>
      <c r="AZ1210" s="223"/>
      <c r="BA1210" s="223"/>
      <c r="BB1210" s="223"/>
      <c r="BC1210" s="223"/>
      <c r="BD1210" s="223"/>
      <c r="BE1210" s="223"/>
      <c r="BF1210" s="223"/>
      <c r="BG1210" s="223"/>
      <c r="BH1210" s="223"/>
      <c r="BI1210" s="223"/>
      <c r="BJ1210" s="223"/>
      <c r="BK1210" s="223"/>
      <c r="BL1210" s="223"/>
      <c r="BM1210" s="223"/>
      <c r="BN1210" s="223"/>
      <c r="BO1210" s="223"/>
      <c r="BP1210" s="223"/>
      <c r="BQ1210" s="223"/>
      <c r="BR1210" s="223"/>
      <c r="BS1210" s="223"/>
      <c r="BT1210" s="223"/>
      <c r="BU1210" s="223"/>
      <c r="BV1210" s="223"/>
      <c r="BW1210" s="223"/>
      <c r="BX1210" s="223"/>
      <c r="BY1210" s="223"/>
      <c r="BZ1210" s="223"/>
      <c r="CA1210" s="223"/>
      <c r="CB1210" s="223"/>
      <c r="CC1210" s="223"/>
      <c r="CD1210" s="223"/>
      <c r="CE1210" s="223"/>
      <c r="CF1210" s="223"/>
      <c r="CG1210" s="223"/>
      <c r="CH1210" s="223"/>
      <c r="CI1210" s="223"/>
      <c r="CJ1210" s="223"/>
      <c r="CK1210" s="223"/>
      <c r="CL1210" s="223"/>
      <c r="CM1210" s="223"/>
      <c r="CN1210" s="223"/>
      <c r="EL1210" s="140"/>
      <c r="EM1210" s="140"/>
      <c r="EN1210" s="140"/>
      <c r="EO1210" s="140"/>
      <c r="EP1210" s="140"/>
      <c r="EQ1210" s="140"/>
      <c r="ER1210" s="140"/>
      <c r="ES1210" s="140"/>
      <c r="ET1210" s="140"/>
      <c r="EU1210" s="140"/>
    </row>
    <row r="1211" spans="3:151" ht="14.25" customHeight="1" x14ac:dyDescent="0.35">
      <c r="D1211" s="223"/>
      <c r="E1211" s="223"/>
      <c r="F1211" s="223"/>
      <c r="G1211" s="223"/>
      <c r="H1211" s="223"/>
      <c r="I1211" s="223"/>
      <c r="J1211" s="223"/>
      <c r="K1211" s="223"/>
      <c r="L1211" s="223"/>
      <c r="M1211" s="223"/>
      <c r="N1211" s="223"/>
      <c r="O1211" s="223"/>
      <c r="P1211" s="223"/>
      <c r="Q1211" s="223"/>
      <c r="R1211" s="223"/>
      <c r="S1211" s="223"/>
      <c r="T1211" s="223"/>
      <c r="U1211" s="223"/>
      <c r="V1211" s="223"/>
      <c r="W1211" s="223"/>
      <c r="X1211" s="223"/>
      <c r="Y1211" s="223"/>
      <c r="Z1211" s="223"/>
      <c r="AA1211" s="223"/>
      <c r="AB1211" s="223"/>
      <c r="AC1211" s="223"/>
      <c r="AD1211" s="223"/>
      <c r="AE1211" s="223"/>
      <c r="AF1211" s="223"/>
      <c r="AG1211" s="223"/>
      <c r="AH1211" s="223"/>
      <c r="AI1211" s="223"/>
      <c r="AJ1211" s="223"/>
      <c r="AK1211" s="223"/>
      <c r="AL1211" s="223"/>
      <c r="AM1211" s="223"/>
      <c r="AN1211" s="223"/>
      <c r="AO1211" s="223"/>
      <c r="AP1211" s="223"/>
      <c r="AQ1211" s="223"/>
      <c r="AR1211" s="223"/>
      <c r="AS1211" s="223"/>
      <c r="AT1211" s="223"/>
      <c r="AV1211" s="223"/>
      <c r="AW1211" s="223"/>
      <c r="AX1211" s="223"/>
      <c r="AY1211" s="223"/>
      <c r="AZ1211" s="223"/>
      <c r="BA1211" s="223"/>
      <c r="BB1211" s="223"/>
      <c r="BC1211" s="223"/>
      <c r="BD1211" s="223"/>
      <c r="BE1211" s="223"/>
      <c r="BF1211" s="223"/>
      <c r="BG1211" s="223"/>
      <c r="BH1211" s="223"/>
      <c r="BI1211" s="223"/>
      <c r="BJ1211" s="223"/>
      <c r="BK1211" s="223"/>
      <c r="BL1211" s="223"/>
      <c r="BM1211" s="223"/>
      <c r="BN1211" s="223"/>
      <c r="BO1211" s="223"/>
      <c r="BP1211" s="223"/>
      <c r="BQ1211" s="223"/>
      <c r="BR1211" s="223"/>
      <c r="BS1211" s="223"/>
      <c r="BT1211" s="223"/>
      <c r="BU1211" s="223"/>
      <c r="BV1211" s="223"/>
      <c r="BW1211" s="223"/>
      <c r="BX1211" s="223"/>
      <c r="BY1211" s="223"/>
      <c r="BZ1211" s="223"/>
      <c r="CA1211" s="223"/>
      <c r="CB1211" s="223"/>
      <c r="CC1211" s="223"/>
      <c r="CD1211" s="223"/>
      <c r="CE1211" s="223"/>
      <c r="CF1211" s="223"/>
      <c r="CG1211" s="223"/>
      <c r="CH1211" s="223"/>
      <c r="CI1211" s="223"/>
      <c r="CJ1211" s="223"/>
      <c r="CK1211" s="223"/>
      <c r="CL1211" s="223"/>
      <c r="CM1211" s="223"/>
      <c r="CN1211" s="223"/>
      <c r="EL1211" s="140"/>
      <c r="EM1211" s="140"/>
      <c r="EN1211" s="140"/>
      <c r="EO1211" s="140"/>
      <c r="EP1211" s="140"/>
      <c r="EQ1211" s="140"/>
      <c r="ER1211" s="140"/>
      <c r="ES1211" s="140"/>
      <c r="ET1211" s="140"/>
      <c r="EU1211" s="140"/>
    </row>
    <row r="1212" spans="3:151" ht="14.25" customHeight="1" x14ac:dyDescent="0.35">
      <c r="D1212" s="246" t="s">
        <v>594</v>
      </c>
      <c r="E1212" s="247"/>
      <c r="F1212" s="247"/>
      <c r="G1212" s="247"/>
      <c r="H1212" s="247"/>
      <c r="I1212" s="247"/>
      <c r="J1212" s="247"/>
      <c r="K1212" s="247"/>
      <c r="L1212" s="247"/>
      <c r="M1212" s="247"/>
      <c r="N1212" s="247"/>
      <c r="O1212" s="247"/>
      <c r="P1212" s="247"/>
      <c r="Q1212" s="247"/>
      <c r="R1212" s="246" t="s">
        <v>595</v>
      </c>
      <c r="S1212" s="247"/>
      <c r="T1212" s="247"/>
      <c r="U1212" s="247"/>
      <c r="V1212" s="247"/>
      <c r="W1212" s="247"/>
      <c r="X1212" s="247"/>
      <c r="Y1212" s="247"/>
      <c r="Z1212" s="247"/>
      <c r="AA1212" s="247"/>
      <c r="AB1212" s="247"/>
      <c r="AC1212" s="247"/>
      <c r="AD1212" s="247"/>
      <c r="AE1212" s="247"/>
      <c r="AF1212" s="246" t="s">
        <v>596</v>
      </c>
      <c r="AG1212" s="247"/>
      <c r="AH1212" s="247"/>
      <c r="AI1212" s="247"/>
      <c r="AJ1212" s="247"/>
      <c r="AK1212" s="247"/>
      <c r="AL1212" s="247"/>
      <c r="AM1212" s="247"/>
      <c r="AN1212" s="247"/>
      <c r="AO1212" s="247"/>
      <c r="AP1212" s="247"/>
      <c r="AQ1212" s="247"/>
      <c r="AR1212" s="247"/>
      <c r="AS1212" s="247"/>
      <c r="AT1212" s="248"/>
      <c r="AV1212" s="246" t="s">
        <v>594</v>
      </c>
      <c r="AW1212" s="247"/>
      <c r="AX1212" s="247"/>
      <c r="AY1212" s="247"/>
      <c r="AZ1212" s="247"/>
      <c r="BA1212" s="247"/>
      <c r="BB1212" s="247"/>
      <c r="BC1212" s="247"/>
      <c r="BD1212" s="247"/>
      <c r="BE1212" s="247"/>
      <c r="BF1212" s="247"/>
      <c r="BG1212" s="247"/>
      <c r="BH1212" s="247"/>
      <c r="BI1212" s="247"/>
      <c r="BJ1212" s="246" t="s">
        <v>595</v>
      </c>
      <c r="BK1212" s="247"/>
      <c r="BL1212" s="247"/>
      <c r="BM1212" s="247"/>
      <c r="BN1212" s="247"/>
      <c r="BO1212" s="247"/>
      <c r="BP1212" s="247"/>
      <c r="BQ1212" s="247"/>
      <c r="BR1212" s="247"/>
      <c r="BS1212" s="247"/>
      <c r="BT1212" s="247"/>
      <c r="BU1212" s="247"/>
      <c r="BV1212" s="247"/>
      <c r="BW1212" s="247"/>
      <c r="BX1212" s="229" t="s">
        <v>596</v>
      </c>
      <c r="BY1212" s="229"/>
      <c r="BZ1212" s="229"/>
      <c r="CA1212" s="229"/>
      <c r="CB1212" s="229"/>
      <c r="CC1212" s="229"/>
      <c r="CD1212" s="229"/>
      <c r="CE1212" s="229"/>
      <c r="CF1212" s="229"/>
      <c r="CG1212" s="229"/>
      <c r="CH1212" s="229"/>
      <c r="CI1212" s="229"/>
      <c r="CJ1212" s="229"/>
      <c r="CK1212" s="229"/>
      <c r="CL1212" s="229"/>
      <c r="CM1212" s="229"/>
      <c r="CN1212" s="229"/>
      <c r="EL1212" s="140"/>
      <c r="EM1212" s="140"/>
      <c r="EN1212" s="140"/>
      <c r="EO1212" s="140"/>
      <c r="EP1212" s="140"/>
      <c r="EQ1212" s="140"/>
      <c r="ER1212" s="140"/>
      <c r="ES1212" s="140"/>
      <c r="ET1212" s="140"/>
      <c r="EU1212" s="140"/>
    </row>
    <row r="1213" spans="3:151" ht="14.25" customHeight="1" x14ac:dyDescent="0.35">
      <c r="D1213" s="249"/>
      <c r="E1213" s="250"/>
      <c r="F1213" s="250"/>
      <c r="G1213" s="250"/>
      <c r="H1213" s="250"/>
      <c r="I1213" s="250"/>
      <c r="J1213" s="250"/>
      <c r="K1213" s="250"/>
      <c r="L1213" s="250"/>
      <c r="M1213" s="250"/>
      <c r="N1213" s="250"/>
      <c r="O1213" s="250"/>
      <c r="P1213" s="250"/>
      <c r="Q1213" s="250"/>
      <c r="R1213" s="249"/>
      <c r="S1213" s="250"/>
      <c r="T1213" s="250"/>
      <c r="U1213" s="250"/>
      <c r="V1213" s="250"/>
      <c r="W1213" s="250"/>
      <c r="X1213" s="250"/>
      <c r="Y1213" s="250"/>
      <c r="Z1213" s="250"/>
      <c r="AA1213" s="250"/>
      <c r="AB1213" s="250"/>
      <c r="AC1213" s="250"/>
      <c r="AD1213" s="250"/>
      <c r="AE1213" s="250"/>
      <c r="AF1213" s="249"/>
      <c r="AG1213" s="250"/>
      <c r="AH1213" s="250"/>
      <c r="AI1213" s="250"/>
      <c r="AJ1213" s="250"/>
      <c r="AK1213" s="250"/>
      <c r="AL1213" s="250"/>
      <c r="AM1213" s="250"/>
      <c r="AN1213" s="250"/>
      <c r="AO1213" s="250"/>
      <c r="AP1213" s="250"/>
      <c r="AQ1213" s="250"/>
      <c r="AR1213" s="250"/>
      <c r="AS1213" s="250"/>
      <c r="AT1213" s="251"/>
      <c r="AV1213" s="249"/>
      <c r="AW1213" s="250"/>
      <c r="AX1213" s="250"/>
      <c r="AY1213" s="250"/>
      <c r="AZ1213" s="250"/>
      <c r="BA1213" s="250"/>
      <c r="BB1213" s="250"/>
      <c r="BC1213" s="250"/>
      <c r="BD1213" s="250"/>
      <c r="BE1213" s="250"/>
      <c r="BF1213" s="250"/>
      <c r="BG1213" s="250"/>
      <c r="BH1213" s="250"/>
      <c r="BI1213" s="250"/>
      <c r="BJ1213" s="249"/>
      <c r="BK1213" s="250"/>
      <c r="BL1213" s="250"/>
      <c r="BM1213" s="250"/>
      <c r="BN1213" s="250"/>
      <c r="BO1213" s="250"/>
      <c r="BP1213" s="250"/>
      <c r="BQ1213" s="250"/>
      <c r="BR1213" s="250"/>
      <c r="BS1213" s="250"/>
      <c r="BT1213" s="250"/>
      <c r="BU1213" s="250"/>
      <c r="BV1213" s="250"/>
      <c r="BW1213" s="250"/>
      <c r="BX1213" s="229"/>
      <c r="BY1213" s="229"/>
      <c r="BZ1213" s="229"/>
      <c r="CA1213" s="229"/>
      <c r="CB1213" s="229"/>
      <c r="CC1213" s="229"/>
      <c r="CD1213" s="229"/>
      <c r="CE1213" s="229"/>
      <c r="CF1213" s="229"/>
      <c r="CG1213" s="229"/>
      <c r="CH1213" s="229"/>
      <c r="CI1213" s="229"/>
      <c r="CJ1213" s="229"/>
      <c r="CK1213" s="229"/>
      <c r="CL1213" s="229"/>
      <c r="CM1213" s="229"/>
      <c r="CN1213" s="229"/>
      <c r="EL1213" s="140"/>
      <c r="EM1213" s="140"/>
      <c r="EN1213" s="140"/>
      <c r="EO1213" s="140"/>
      <c r="EP1213" s="140"/>
      <c r="EQ1213" s="140"/>
      <c r="ER1213" s="140"/>
      <c r="ES1213" s="140"/>
      <c r="ET1213" s="140"/>
      <c r="EU1213" s="140"/>
    </row>
    <row r="1214" spans="3:151" ht="14.25" customHeight="1" x14ac:dyDescent="0.35">
      <c r="D1214" s="215" t="s">
        <v>112</v>
      </c>
      <c r="E1214" s="215"/>
      <c r="F1214" s="215"/>
      <c r="G1214" s="215"/>
      <c r="H1214" s="215"/>
      <c r="I1214" s="215"/>
      <c r="J1214" s="215"/>
      <c r="K1214" s="215"/>
      <c r="L1214" s="215"/>
      <c r="M1214" s="215"/>
      <c r="N1214" s="215"/>
      <c r="O1214" s="215"/>
      <c r="P1214" s="215"/>
      <c r="Q1214" s="215"/>
      <c r="R1214" s="401"/>
      <c r="S1214" s="401"/>
      <c r="T1214" s="401"/>
      <c r="U1214" s="401"/>
      <c r="V1214" s="401"/>
      <c r="W1214" s="401"/>
      <c r="X1214" s="401"/>
      <c r="Y1214" s="401"/>
      <c r="Z1214" s="401"/>
      <c r="AA1214" s="401"/>
      <c r="AB1214" s="401"/>
      <c r="AC1214" s="401"/>
      <c r="AD1214" s="401"/>
      <c r="AE1214" s="401"/>
      <c r="AF1214" s="589"/>
      <c r="AG1214" s="589"/>
      <c r="AH1214" s="589"/>
      <c r="AI1214" s="589"/>
      <c r="AJ1214" s="589"/>
      <c r="AK1214" s="589"/>
      <c r="AL1214" s="589"/>
      <c r="AM1214" s="589"/>
      <c r="AN1214" s="589"/>
      <c r="AO1214" s="589"/>
      <c r="AP1214" s="589"/>
      <c r="AQ1214" s="589"/>
      <c r="AR1214" s="589"/>
      <c r="AS1214" s="589"/>
      <c r="AT1214" s="589"/>
      <c r="AV1214" s="215" t="s">
        <v>112</v>
      </c>
      <c r="AW1214" s="215"/>
      <c r="AX1214" s="215"/>
      <c r="AY1214" s="215"/>
      <c r="AZ1214" s="215"/>
      <c r="BA1214" s="215"/>
      <c r="BB1214" s="215"/>
      <c r="BC1214" s="215"/>
      <c r="BD1214" s="215"/>
      <c r="BE1214" s="215"/>
      <c r="BF1214" s="215"/>
      <c r="BG1214" s="215"/>
      <c r="BH1214" s="215"/>
      <c r="BI1214" s="215"/>
      <c r="BJ1214" s="401"/>
      <c r="BK1214" s="401"/>
      <c r="BL1214" s="401"/>
      <c r="BM1214" s="401"/>
      <c r="BN1214" s="401"/>
      <c r="BO1214" s="401"/>
      <c r="BP1214" s="401"/>
      <c r="BQ1214" s="401"/>
      <c r="BR1214" s="401"/>
      <c r="BS1214" s="401"/>
      <c r="BT1214" s="401"/>
      <c r="BU1214" s="401"/>
      <c r="BV1214" s="401"/>
      <c r="BW1214" s="401"/>
      <c r="BX1214" s="589"/>
      <c r="BY1214" s="589"/>
      <c r="BZ1214" s="589"/>
      <c r="CA1214" s="589"/>
      <c r="CB1214" s="589"/>
      <c r="CC1214" s="589"/>
      <c r="CD1214" s="589"/>
      <c r="CE1214" s="589"/>
      <c r="CF1214" s="589"/>
      <c r="CG1214" s="589"/>
      <c r="CH1214" s="589"/>
      <c r="CI1214" s="589"/>
      <c r="CJ1214" s="589"/>
      <c r="CK1214" s="589"/>
      <c r="CL1214" s="589"/>
      <c r="CM1214" s="589"/>
      <c r="CN1214" s="589"/>
      <c r="EL1214" s="140"/>
      <c r="EM1214" s="140"/>
      <c r="EN1214" s="140"/>
      <c r="EO1214" s="140"/>
      <c r="EP1214" s="140"/>
      <c r="EQ1214" s="140"/>
      <c r="ER1214" s="140"/>
      <c r="ES1214" s="140"/>
      <c r="ET1214" s="140"/>
      <c r="EU1214" s="140"/>
    </row>
    <row r="1215" spans="3:151" ht="14.25" customHeight="1" x14ac:dyDescent="0.35">
      <c r="D1215" s="215" t="s">
        <v>597</v>
      </c>
      <c r="E1215" s="215"/>
      <c r="F1215" s="215"/>
      <c r="G1215" s="215"/>
      <c r="H1215" s="215"/>
      <c r="I1215" s="215"/>
      <c r="J1215" s="215"/>
      <c r="K1215" s="215"/>
      <c r="L1215" s="215"/>
      <c r="M1215" s="215"/>
      <c r="N1215" s="215"/>
      <c r="O1215" s="215"/>
      <c r="P1215" s="215"/>
      <c r="Q1215" s="215"/>
      <c r="R1215" s="401">
        <v>3183</v>
      </c>
      <c r="S1215" s="401"/>
      <c r="T1215" s="401"/>
      <c r="U1215" s="401"/>
      <c r="V1215" s="401"/>
      <c r="W1215" s="401"/>
      <c r="X1215" s="401"/>
      <c r="Y1215" s="401"/>
      <c r="Z1215" s="401"/>
      <c r="AA1215" s="401"/>
      <c r="AB1215" s="401"/>
      <c r="AC1215" s="401"/>
      <c r="AD1215" s="401"/>
      <c r="AE1215" s="401"/>
      <c r="AF1215" s="589">
        <v>459968210</v>
      </c>
      <c r="AG1215" s="589"/>
      <c r="AH1215" s="589"/>
      <c r="AI1215" s="589"/>
      <c r="AJ1215" s="589"/>
      <c r="AK1215" s="589"/>
      <c r="AL1215" s="589"/>
      <c r="AM1215" s="589"/>
      <c r="AN1215" s="589"/>
      <c r="AO1215" s="589"/>
      <c r="AP1215" s="589"/>
      <c r="AQ1215" s="589"/>
      <c r="AR1215" s="589"/>
      <c r="AS1215" s="589"/>
      <c r="AT1215" s="589"/>
      <c r="AV1215" s="215" t="s">
        <v>597</v>
      </c>
      <c r="AW1215" s="215"/>
      <c r="AX1215" s="215"/>
      <c r="AY1215" s="215"/>
      <c r="AZ1215" s="215"/>
      <c r="BA1215" s="215"/>
      <c r="BB1215" s="215"/>
      <c r="BC1215" s="215"/>
      <c r="BD1215" s="215"/>
      <c r="BE1215" s="215"/>
      <c r="BF1215" s="215"/>
      <c r="BG1215" s="215"/>
      <c r="BH1215" s="215"/>
      <c r="BI1215" s="215"/>
      <c r="BJ1215" s="401">
        <v>2391</v>
      </c>
      <c r="BK1215" s="401"/>
      <c r="BL1215" s="401"/>
      <c r="BM1215" s="401"/>
      <c r="BN1215" s="401"/>
      <c r="BO1215" s="401"/>
      <c r="BP1215" s="401"/>
      <c r="BQ1215" s="401"/>
      <c r="BR1215" s="401"/>
      <c r="BS1215" s="401"/>
      <c r="BT1215" s="401"/>
      <c r="BU1215" s="401"/>
      <c r="BV1215" s="401"/>
      <c r="BW1215" s="401"/>
      <c r="BX1215" s="589">
        <v>307240790</v>
      </c>
      <c r="BY1215" s="589"/>
      <c r="BZ1215" s="589"/>
      <c r="CA1215" s="589"/>
      <c r="CB1215" s="589"/>
      <c r="CC1215" s="589"/>
      <c r="CD1215" s="589"/>
      <c r="CE1215" s="589"/>
      <c r="CF1215" s="589"/>
      <c r="CG1215" s="589"/>
      <c r="CH1215" s="589"/>
      <c r="CI1215" s="589"/>
      <c r="CJ1215" s="589"/>
      <c r="CK1215" s="589"/>
      <c r="CL1215" s="589"/>
      <c r="CM1215" s="589"/>
      <c r="CN1215" s="589"/>
      <c r="EL1215" s="140"/>
      <c r="EM1215" s="140"/>
      <c r="EN1215" s="140"/>
      <c r="EO1215" s="140"/>
      <c r="EP1215" s="140"/>
      <c r="EQ1215" s="140"/>
      <c r="ER1215" s="140"/>
      <c r="ES1215" s="140"/>
      <c r="ET1215" s="140"/>
      <c r="EU1215" s="140"/>
    </row>
    <row r="1216" spans="3:151" ht="14.25" customHeight="1" x14ac:dyDescent="0.35">
      <c r="D1216" s="215" t="s">
        <v>598</v>
      </c>
      <c r="E1216" s="215"/>
      <c r="F1216" s="215"/>
      <c r="G1216" s="215"/>
      <c r="H1216" s="215"/>
      <c r="I1216" s="215"/>
      <c r="J1216" s="215"/>
      <c r="K1216" s="215"/>
      <c r="L1216" s="215"/>
      <c r="M1216" s="215"/>
      <c r="N1216" s="215"/>
      <c r="O1216" s="215"/>
      <c r="P1216" s="215"/>
      <c r="Q1216" s="215"/>
      <c r="R1216" s="401">
        <v>3194</v>
      </c>
      <c r="S1216" s="401"/>
      <c r="T1216" s="401"/>
      <c r="U1216" s="401"/>
      <c r="V1216" s="401"/>
      <c r="W1216" s="401"/>
      <c r="X1216" s="401"/>
      <c r="Y1216" s="401"/>
      <c r="Z1216" s="401"/>
      <c r="AA1216" s="401"/>
      <c r="AB1216" s="401"/>
      <c r="AC1216" s="401"/>
      <c r="AD1216" s="401"/>
      <c r="AE1216" s="401"/>
      <c r="AF1216" s="589">
        <v>468886719</v>
      </c>
      <c r="AG1216" s="589"/>
      <c r="AH1216" s="589"/>
      <c r="AI1216" s="589"/>
      <c r="AJ1216" s="589"/>
      <c r="AK1216" s="589"/>
      <c r="AL1216" s="589"/>
      <c r="AM1216" s="589"/>
      <c r="AN1216" s="589"/>
      <c r="AO1216" s="589"/>
      <c r="AP1216" s="589"/>
      <c r="AQ1216" s="589"/>
      <c r="AR1216" s="589"/>
      <c r="AS1216" s="589"/>
      <c r="AT1216" s="589"/>
      <c r="AV1216" s="215" t="s">
        <v>598</v>
      </c>
      <c r="AW1216" s="215"/>
      <c r="AX1216" s="215"/>
      <c r="AY1216" s="215"/>
      <c r="AZ1216" s="215"/>
      <c r="BA1216" s="215"/>
      <c r="BB1216" s="215"/>
      <c r="BC1216" s="215"/>
      <c r="BD1216" s="215"/>
      <c r="BE1216" s="215"/>
      <c r="BF1216" s="215"/>
      <c r="BG1216" s="215"/>
      <c r="BH1216" s="215"/>
      <c r="BI1216" s="215"/>
      <c r="BJ1216" s="401">
        <v>2095</v>
      </c>
      <c r="BK1216" s="401"/>
      <c r="BL1216" s="401"/>
      <c r="BM1216" s="401"/>
      <c r="BN1216" s="401"/>
      <c r="BO1216" s="401"/>
      <c r="BP1216" s="401"/>
      <c r="BQ1216" s="401"/>
      <c r="BR1216" s="401"/>
      <c r="BS1216" s="401"/>
      <c r="BT1216" s="401"/>
      <c r="BU1216" s="401"/>
      <c r="BV1216" s="401"/>
      <c r="BW1216" s="401"/>
      <c r="BX1216" s="589">
        <v>265111484</v>
      </c>
      <c r="BY1216" s="589"/>
      <c r="BZ1216" s="589"/>
      <c r="CA1216" s="589"/>
      <c r="CB1216" s="589"/>
      <c r="CC1216" s="589"/>
      <c r="CD1216" s="589"/>
      <c r="CE1216" s="589"/>
      <c r="CF1216" s="589"/>
      <c r="CG1216" s="589"/>
      <c r="CH1216" s="589"/>
      <c r="CI1216" s="589"/>
      <c r="CJ1216" s="589"/>
      <c r="CK1216" s="589"/>
      <c r="CL1216" s="589"/>
      <c r="CM1216" s="589"/>
      <c r="CN1216" s="589"/>
      <c r="EL1216" s="140"/>
      <c r="EM1216" s="140"/>
      <c r="EN1216" s="140"/>
      <c r="EO1216" s="140"/>
      <c r="EP1216" s="140"/>
      <c r="EQ1216" s="140"/>
      <c r="ER1216" s="140"/>
      <c r="ES1216" s="140"/>
      <c r="ET1216" s="140"/>
      <c r="EU1216" s="140"/>
    </row>
    <row r="1217" spans="4:151" ht="14.25" customHeight="1" x14ac:dyDescent="0.35">
      <c r="D1217" s="215" t="s">
        <v>599</v>
      </c>
      <c r="E1217" s="215"/>
      <c r="F1217" s="215"/>
      <c r="G1217" s="215"/>
      <c r="H1217" s="215"/>
      <c r="I1217" s="215"/>
      <c r="J1217" s="215"/>
      <c r="K1217" s="215"/>
      <c r="L1217" s="215"/>
      <c r="M1217" s="215"/>
      <c r="N1217" s="215"/>
      <c r="O1217" s="215"/>
      <c r="P1217" s="215"/>
      <c r="Q1217" s="215"/>
      <c r="R1217" s="401">
        <v>3407</v>
      </c>
      <c r="S1217" s="401"/>
      <c r="T1217" s="401"/>
      <c r="U1217" s="401"/>
      <c r="V1217" s="401"/>
      <c r="W1217" s="401"/>
      <c r="X1217" s="401"/>
      <c r="Y1217" s="401"/>
      <c r="Z1217" s="401"/>
      <c r="AA1217" s="401"/>
      <c r="AB1217" s="401"/>
      <c r="AC1217" s="401"/>
      <c r="AD1217" s="401"/>
      <c r="AE1217" s="401"/>
      <c r="AF1217" s="589">
        <v>550603032</v>
      </c>
      <c r="AG1217" s="589"/>
      <c r="AH1217" s="589"/>
      <c r="AI1217" s="589"/>
      <c r="AJ1217" s="589"/>
      <c r="AK1217" s="589"/>
      <c r="AL1217" s="589"/>
      <c r="AM1217" s="589"/>
      <c r="AN1217" s="589"/>
      <c r="AO1217" s="589"/>
      <c r="AP1217" s="589"/>
      <c r="AQ1217" s="589"/>
      <c r="AR1217" s="589"/>
      <c r="AS1217" s="589"/>
      <c r="AT1217" s="589"/>
      <c r="AV1217" s="215" t="s">
        <v>599</v>
      </c>
      <c r="AW1217" s="215"/>
      <c r="AX1217" s="215"/>
      <c r="AY1217" s="215"/>
      <c r="AZ1217" s="215"/>
      <c r="BA1217" s="215"/>
      <c r="BB1217" s="215"/>
      <c r="BC1217" s="215"/>
      <c r="BD1217" s="215"/>
      <c r="BE1217" s="215"/>
      <c r="BF1217" s="215"/>
      <c r="BG1217" s="215"/>
      <c r="BH1217" s="215"/>
      <c r="BI1217" s="215"/>
      <c r="BJ1217" s="401">
        <v>2107</v>
      </c>
      <c r="BK1217" s="401"/>
      <c r="BL1217" s="401"/>
      <c r="BM1217" s="401"/>
      <c r="BN1217" s="401"/>
      <c r="BO1217" s="401"/>
      <c r="BP1217" s="401"/>
      <c r="BQ1217" s="401"/>
      <c r="BR1217" s="401"/>
      <c r="BS1217" s="401"/>
      <c r="BT1217" s="401"/>
      <c r="BU1217" s="401"/>
      <c r="BV1217" s="401"/>
      <c r="BW1217" s="401"/>
      <c r="BX1217" s="589">
        <v>277635694</v>
      </c>
      <c r="BY1217" s="589"/>
      <c r="BZ1217" s="589"/>
      <c r="CA1217" s="589"/>
      <c r="CB1217" s="589"/>
      <c r="CC1217" s="589"/>
      <c r="CD1217" s="589"/>
      <c r="CE1217" s="589"/>
      <c r="CF1217" s="589"/>
      <c r="CG1217" s="589"/>
      <c r="CH1217" s="589"/>
      <c r="CI1217" s="589"/>
      <c r="CJ1217" s="589"/>
      <c r="CK1217" s="589"/>
      <c r="CL1217" s="589"/>
      <c r="CM1217" s="589"/>
      <c r="CN1217" s="589"/>
      <c r="EL1217" s="140"/>
      <c r="EM1217" s="140"/>
      <c r="EN1217" s="140"/>
      <c r="EO1217" s="140"/>
      <c r="EP1217" s="140"/>
      <c r="EQ1217" s="140"/>
      <c r="ER1217" s="140"/>
      <c r="ES1217" s="140"/>
      <c r="ET1217" s="140"/>
      <c r="EU1217" s="140"/>
    </row>
    <row r="1218" spans="4:151" ht="14.25" customHeight="1" x14ac:dyDescent="0.35">
      <c r="D1218" s="312" t="s">
        <v>1050</v>
      </c>
      <c r="E1218" s="312"/>
      <c r="F1218" s="312"/>
      <c r="G1218" s="312"/>
      <c r="H1218" s="312"/>
      <c r="I1218" s="312"/>
      <c r="J1218" s="312"/>
      <c r="K1218" s="312"/>
      <c r="L1218" s="312"/>
      <c r="M1218" s="312"/>
      <c r="N1218" s="312"/>
      <c r="O1218" s="312"/>
      <c r="P1218" s="312"/>
      <c r="Q1218" s="312"/>
      <c r="R1218" s="312"/>
      <c r="S1218" s="312"/>
      <c r="T1218" s="312"/>
      <c r="U1218" s="312"/>
      <c r="V1218" s="312"/>
      <c r="W1218" s="312"/>
      <c r="X1218" s="312"/>
      <c r="Y1218" s="312"/>
      <c r="Z1218" s="312"/>
      <c r="AA1218" s="312"/>
      <c r="AB1218" s="312"/>
      <c r="AC1218" s="312"/>
      <c r="AD1218" s="312"/>
      <c r="AE1218" s="312"/>
      <c r="AF1218" s="312"/>
      <c r="AG1218" s="312"/>
      <c r="AH1218" s="312"/>
      <c r="AI1218" s="312"/>
      <c r="AJ1218" s="312"/>
      <c r="AK1218" s="312"/>
      <c r="AL1218" s="312"/>
      <c r="AM1218" s="312"/>
      <c r="AN1218" s="312"/>
      <c r="AO1218" s="312"/>
      <c r="AP1218" s="312"/>
      <c r="AQ1218" s="312"/>
      <c r="AR1218" s="312"/>
      <c r="AS1218" s="312"/>
      <c r="AT1218" s="312"/>
      <c r="AV1218" s="312" t="s">
        <v>1050</v>
      </c>
      <c r="AW1218" s="312"/>
      <c r="AX1218" s="312"/>
      <c r="AY1218" s="312"/>
      <c r="AZ1218" s="312"/>
      <c r="BA1218" s="312"/>
      <c r="BB1218" s="312"/>
      <c r="BC1218" s="312"/>
      <c r="BD1218" s="312"/>
      <c r="BE1218" s="312"/>
      <c r="BF1218" s="312"/>
      <c r="BG1218" s="312"/>
      <c r="BH1218" s="312"/>
      <c r="BI1218" s="312"/>
      <c r="BJ1218" s="312"/>
      <c r="BK1218" s="312"/>
      <c r="BL1218" s="312"/>
      <c r="BM1218" s="312"/>
      <c r="BN1218" s="312"/>
      <c r="BO1218" s="312"/>
      <c r="BP1218" s="312"/>
      <c r="BQ1218" s="312"/>
      <c r="BR1218" s="312"/>
      <c r="BS1218" s="312"/>
      <c r="BT1218" s="312"/>
      <c r="BU1218" s="312"/>
      <c r="BV1218" s="312"/>
      <c r="BW1218" s="312"/>
      <c r="BX1218" s="312"/>
      <c r="BY1218" s="312"/>
      <c r="BZ1218" s="312"/>
      <c r="CA1218" s="312"/>
      <c r="CB1218" s="312"/>
      <c r="CC1218" s="312"/>
      <c r="CD1218" s="312"/>
      <c r="CE1218" s="312"/>
      <c r="CF1218" s="312"/>
      <c r="CG1218" s="312"/>
      <c r="CH1218" s="312"/>
      <c r="CI1218" s="312"/>
      <c r="CJ1218" s="312"/>
      <c r="CK1218" s="312"/>
      <c r="CL1218" s="312"/>
      <c r="CM1218" s="312"/>
      <c r="CN1218" s="312"/>
      <c r="EL1218" s="140"/>
      <c r="EM1218" s="140"/>
      <c r="EN1218" s="140"/>
      <c r="EO1218" s="140"/>
      <c r="EP1218" s="140"/>
      <c r="EQ1218" s="140"/>
      <c r="ER1218" s="140"/>
      <c r="ES1218" s="140"/>
      <c r="ET1218" s="140"/>
      <c r="EU1218" s="140"/>
    </row>
    <row r="1219" spans="4:151" ht="14.25" customHeight="1" x14ac:dyDescent="0.35">
      <c r="EL1219" s="140"/>
      <c r="EM1219" s="171" t="s">
        <v>112</v>
      </c>
      <c r="EN1219" s="180">
        <f>AF1214</f>
        <v>0</v>
      </c>
      <c r="EO1219" s="180"/>
      <c r="EP1219" s="171" t="s">
        <v>112</v>
      </c>
      <c r="EQ1219" s="180">
        <f>BX1214</f>
        <v>0</v>
      </c>
      <c r="ER1219" s="140"/>
      <c r="ES1219" s="140"/>
      <c r="ET1219" s="140"/>
      <c r="EU1219" s="140"/>
    </row>
    <row r="1220" spans="4:151" ht="14.25" customHeight="1" x14ac:dyDescent="0.35">
      <c r="EL1220" s="140"/>
      <c r="EM1220" s="171" t="s">
        <v>597</v>
      </c>
      <c r="EN1220" s="180">
        <f t="shared" ref="EN1220:EN1222" si="31">AF1215</f>
        <v>459968210</v>
      </c>
      <c r="EO1220" s="180"/>
      <c r="EP1220" s="171" t="s">
        <v>597</v>
      </c>
      <c r="EQ1220" s="180">
        <f t="shared" ref="EQ1220:EQ1222" si="32">BX1215</f>
        <v>307240790</v>
      </c>
      <c r="ER1220" s="140"/>
      <c r="ES1220" s="140"/>
      <c r="ET1220" s="140"/>
      <c r="EU1220" s="140"/>
    </row>
    <row r="1221" spans="4:151" ht="14.25" customHeight="1" x14ac:dyDescent="0.35">
      <c r="EL1221" s="140"/>
      <c r="EM1221" s="171" t="s">
        <v>598</v>
      </c>
      <c r="EN1221" s="180">
        <f t="shared" si="31"/>
        <v>468886719</v>
      </c>
      <c r="EO1221" s="180"/>
      <c r="EP1221" s="171" t="s">
        <v>598</v>
      </c>
      <c r="EQ1221" s="180">
        <f t="shared" si="32"/>
        <v>265111484</v>
      </c>
      <c r="ER1221" s="140"/>
      <c r="ES1221" s="140"/>
      <c r="ET1221" s="140"/>
      <c r="EU1221" s="140"/>
    </row>
    <row r="1222" spans="4:151" ht="14.25" customHeight="1" x14ac:dyDescent="0.35">
      <c r="EL1222" s="140"/>
      <c r="EM1222" s="171" t="s">
        <v>599</v>
      </c>
      <c r="EN1222" s="180">
        <f t="shared" si="31"/>
        <v>550603032</v>
      </c>
      <c r="EO1222" s="180"/>
      <c r="EP1222" s="171" t="s">
        <v>599</v>
      </c>
      <c r="EQ1222" s="180">
        <f t="shared" si="32"/>
        <v>277635694</v>
      </c>
      <c r="ER1222" s="140"/>
      <c r="ES1222" s="140"/>
      <c r="ET1222" s="140"/>
      <c r="EU1222" s="140"/>
    </row>
    <row r="1223" spans="4:151" ht="14.25" customHeight="1" x14ac:dyDescent="0.35">
      <c r="EL1223" s="140"/>
      <c r="EM1223" s="140"/>
      <c r="EN1223" s="140"/>
      <c r="EO1223" s="140"/>
      <c r="EP1223" s="140"/>
      <c r="EQ1223" s="140"/>
      <c r="ER1223" s="140"/>
      <c r="ES1223" s="140"/>
      <c r="ET1223" s="140"/>
      <c r="EU1223" s="140"/>
    </row>
    <row r="1224" spans="4:151" ht="14.25" customHeight="1" x14ac:dyDescent="0.35">
      <c r="EL1224" s="140"/>
      <c r="EM1224" s="140"/>
      <c r="EN1224" s="140"/>
      <c r="EO1224" s="140"/>
      <c r="EP1224" s="140"/>
      <c r="EQ1224" s="140"/>
      <c r="ER1224" s="140"/>
      <c r="ES1224" s="140"/>
      <c r="ET1224" s="140"/>
      <c r="EU1224" s="140"/>
    </row>
    <row r="1225" spans="4:151" ht="14.25" customHeight="1" x14ac:dyDescent="0.35">
      <c r="EL1225" s="140"/>
      <c r="EM1225" s="140"/>
      <c r="EN1225" s="140"/>
      <c r="EO1225" s="140"/>
      <c r="EP1225" s="140"/>
      <c r="EQ1225" s="140"/>
      <c r="ER1225" s="140"/>
      <c r="ES1225" s="140"/>
      <c r="ET1225" s="140"/>
      <c r="EU1225" s="140"/>
    </row>
    <row r="1226" spans="4:151" ht="14.25" customHeight="1" x14ac:dyDescent="0.35">
      <c r="EL1226" s="140"/>
      <c r="EM1226" s="140"/>
      <c r="EN1226" s="140"/>
      <c r="EO1226" s="140"/>
      <c r="EP1226" s="140"/>
      <c r="EQ1226" s="140"/>
      <c r="ER1226" s="140"/>
      <c r="ES1226" s="140"/>
      <c r="ET1226" s="140"/>
      <c r="EU1226" s="140"/>
    </row>
    <row r="1227" spans="4:151" ht="14.25" customHeight="1" x14ac:dyDescent="0.35">
      <c r="EL1227" s="140"/>
      <c r="EM1227" s="140"/>
      <c r="EN1227" s="140"/>
      <c r="EO1227" s="140"/>
      <c r="EP1227" s="140"/>
      <c r="EQ1227" s="140"/>
      <c r="ER1227" s="140"/>
      <c r="ES1227" s="140"/>
      <c r="ET1227" s="140"/>
      <c r="EU1227" s="140"/>
    </row>
    <row r="1228" spans="4:151" ht="14.25" customHeight="1" x14ac:dyDescent="0.35">
      <c r="EL1228" s="140"/>
      <c r="EM1228" s="140"/>
      <c r="EN1228" s="140"/>
      <c r="EO1228" s="140"/>
      <c r="EP1228" s="140"/>
      <c r="EQ1228" s="140"/>
      <c r="ER1228" s="140"/>
      <c r="ES1228" s="140"/>
      <c r="ET1228" s="140"/>
      <c r="EU1228" s="140"/>
    </row>
    <row r="1229" spans="4:151" ht="14.25" customHeight="1" x14ac:dyDescent="0.35">
      <c r="EL1229" s="140"/>
      <c r="EM1229" s="140"/>
      <c r="EN1229" s="140"/>
      <c r="EO1229" s="140"/>
      <c r="EP1229" s="140"/>
      <c r="EQ1229" s="140"/>
      <c r="ER1229" s="140"/>
      <c r="ES1229" s="140"/>
      <c r="ET1229" s="140"/>
      <c r="EU1229" s="140"/>
    </row>
    <row r="1230" spans="4:151" ht="14.25" customHeight="1" x14ac:dyDescent="0.35">
      <c r="EL1230" s="140"/>
      <c r="EM1230" s="140"/>
      <c r="EN1230" s="140"/>
      <c r="EO1230" s="140"/>
      <c r="EP1230" s="140"/>
      <c r="EQ1230" s="140"/>
      <c r="ER1230" s="140"/>
      <c r="ES1230" s="140"/>
      <c r="ET1230" s="140"/>
      <c r="EU1230" s="140"/>
    </row>
    <row r="1231" spans="4:151" ht="14.25" customHeight="1" x14ac:dyDescent="0.35"/>
    <row r="1232" spans="4:151" ht="14.25" customHeight="1" x14ac:dyDescent="0.35"/>
    <row r="1233" spans="4:92" ht="14.25" customHeight="1" x14ac:dyDescent="0.35"/>
    <row r="1234" spans="4:92" ht="14.25" customHeight="1" x14ac:dyDescent="0.35"/>
    <row r="1235" spans="4:92" ht="14.25" customHeight="1" x14ac:dyDescent="0.35"/>
    <row r="1236" spans="4:92" ht="14.25" customHeight="1" x14ac:dyDescent="0.35">
      <c r="D1236" s="312" t="s">
        <v>603</v>
      </c>
      <c r="E1236" s="312"/>
      <c r="F1236" s="312"/>
      <c r="G1236" s="312"/>
      <c r="H1236" s="312"/>
      <c r="I1236" s="312"/>
      <c r="J1236" s="312"/>
      <c r="K1236" s="312"/>
      <c r="L1236" s="312"/>
      <c r="M1236" s="312"/>
      <c r="N1236" s="312"/>
      <c r="O1236" s="312"/>
      <c r="P1236" s="312"/>
      <c r="Q1236" s="312"/>
      <c r="R1236" s="312"/>
      <c r="S1236" s="312"/>
      <c r="T1236" s="312"/>
      <c r="U1236" s="312"/>
      <c r="V1236" s="312"/>
      <c r="W1236" s="312"/>
      <c r="X1236" s="312"/>
      <c r="Y1236" s="312"/>
      <c r="Z1236" s="312"/>
      <c r="AA1236" s="312"/>
      <c r="AB1236" s="312"/>
      <c r="AC1236" s="312"/>
      <c r="AD1236" s="312"/>
      <c r="AE1236" s="312"/>
      <c r="AF1236" s="312"/>
      <c r="AG1236" s="312"/>
      <c r="AH1236" s="312"/>
      <c r="AI1236" s="312"/>
      <c r="AJ1236" s="312"/>
      <c r="AK1236" s="312"/>
      <c r="AL1236" s="312"/>
      <c r="AM1236" s="312"/>
      <c r="AN1236" s="312"/>
      <c r="AO1236" s="312"/>
      <c r="AP1236" s="312"/>
      <c r="AQ1236" s="312"/>
      <c r="AR1236" s="312"/>
      <c r="AS1236" s="312"/>
      <c r="AT1236" s="312"/>
      <c r="AV1236" s="600" t="s">
        <v>603</v>
      </c>
      <c r="AW1236" s="600"/>
      <c r="AX1236" s="600"/>
      <c r="AY1236" s="600"/>
      <c r="AZ1236" s="600"/>
      <c r="BA1236" s="600"/>
      <c r="BB1236" s="600"/>
      <c r="BC1236" s="600"/>
      <c r="BD1236" s="600"/>
      <c r="BE1236" s="600"/>
      <c r="BF1236" s="600"/>
      <c r="BG1236" s="600"/>
      <c r="BH1236" s="600"/>
      <c r="BI1236" s="600"/>
      <c r="BJ1236" s="600"/>
      <c r="BK1236" s="600"/>
      <c r="BL1236" s="600"/>
      <c r="BM1236" s="600"/>
      <c r="BN1236" s="600"/>
      <c r="BO1236" s="600"/>
      <c r="BP1236" s="600"/>
      <c r="BQ1236" s="600"/>
      <c r="BR1236" s="600"/>
      <c r="BS1236" s="600"/>
      <c r="BT1236" s="600"/>
      <c r="BU1236" s="600"/>
      <c r="BV1236" s="600"/>
      <c r="BW1236" s="600"/>
      <c r="BX1236" s="600"/>
      <c r="BY1236" s="600"/>
      <c r="BZ1236" s="600"/>
      <c r="CA1236" s="600"/>
      <c r="CB1236" s="600"/>
      <c r="CC1236" s="600"/>
      <c r="CD1236" s="600"/>
      <c r="CE1236" s="600"/>
      <c r="CF1236" s="600"/>
      <c r="CG1236" s="600"/>
      <c r="CH1236" s="600"/>
      <c r="CI1236" s="600"/>
      <c r="CJ1236" s="600"/>
      <c r="CK1236" s="600"/>
      <c r="CL1236" s="600"/>
      <c r="CM1236" s="600"/>
      <c r="CN1236" s="600"/>
    </row>
    <row r="1237" spans="4:92" ht="14.25" customHeight="1" x14ac:dyDescent="0.35"/>
    <row r="1238" spans="4:92" ht="14.25" customHeight="1" x14ac:dyDescent="0.35"/>
    <row r="1239" spans="4:92" ht="14.25" customHeight="1" x14ac:dyDescent="0.35"/>
    <row r="1240" spans="4:92" ht="14.25" customHeight="1" x14ac:dyDescent="0.35"/>
    <row r="1241" spans="4:92" ht="14.25" customHeight="1" x14ac:dyDescent="0.35"/>
    <row r="1242" spans="4:92" ht="14.25" customHeight="1" x14ac:dyDescent="0.35"/>
    <row r="1243" spans="4:92" ht="14.25" customHeight="1" x14ac:dyDescent="0.35"/>
    <row r="1244" spans="4:92" ht="14.25" customHeight="1" x14ac:dyDescent="0.35"/>
    <row r="1245" spans="4:92" ht="14.25" customHeight="1" x14ac:dyDescent="0.35"/>
    <row r="1246" spans="4:92" ht="14.25" customHeight="1" x14ac:dyDescent="0.35"/>
    <row r="1247" spans="4:92" ht="14.25" customHeight="1" x14ac:dyDescent="0.35"/>
    <row r="1248" spans="4:92" ht="14.25" customHeight="1" x14ac:dyDescent="0.35"/>
    <row r="1249" ht="14.25" customHeight="1" x14ac:dyDescent="0.35"/>
    <row r="1250" ht="14.25" customHeight="1" x14ac:dyDescent="0.35"/>
    <row r="1251" ht="14.25" customHeight="1" x14ac:dyDescent="0.35"/>
    <row r="1252" ht="14.25" customHeight="1" x14ac:dyDescent="0.35"/>
    <row r="1253" ht="14.25" customHeight="1" x14ac:dyDescent="0.35"/>
    <row r="1254" ht="14.25" customHeight="1" x14ac:dyDescent="0.35"/>
    <row r="1255" ht="14.25" customHeight="1" x14ac:dyDescent="0.35"/>
    <row r="1256" ht="14.25" customHeight="1" x14ac:dyDescent="0.35"/>
    <row r="1257" ht="14.25" customHeight="1" x14ac:dyDescent="0.35"/>
    <row r="1258" ht="14.25" customHeight="1" x14ac:dyDescent="0.35"/>
    <row r="1259" ht="14.25" customHeight="1" x14ac:dyDescent="0.35"/>
    <row r="1260" ht="14.25" customHeight="1" x14ac:dyDescent="0.35"/>
    <row r="1261" ht="14.25" customHeight="1" x14ac:dyDescent="0.35"/>
    <row r="1262" ht="14.25" customHeight="1" x14ac:dyDescent="0.35"/>
    <row r="1263" ht="14.25" customHeight="1" x14ac:dyDescent="0.35"/>
    <row r="1264" ht="14.25" customHeight="1" x14ac:dyDescent="0.35"/>
    <row r="1265" ht="14.25" customHeight="1" x14ac:dyDescent="0.35"/>
    <row r="1266" ht="14.25" customHeight="1" x14ac:dyDescent="0.35"/>
    <row r="1267" ht="14.25" customHeight="1" x14ac:dyDescent="0.35"/>
    <row r="1268" ht="14.25" customHeight="1" x14ac:dyDescent="0.35"/>
    <row r="1269" ht="14.25" customHeight="1" x14ac:dyDescent="0.35"/>
    <row r="1270" ht="14.25" customHeight="1" x14ac:dyDescent="0.35"/>
    <row r="1271" ht="14.25" customHeight="1" x14ac:dyDescent="0.35"/>
    <row r="1272" ht="14.25" customHeight="1" x14ac:dyDescent="0.35"/>
    <row r="1273" ht="14.25" customHeight="1" x14ac:dyDescent="0.35"/>
    <row r="1274" ht="14.25" customHeight="1" x14ac:dyDescent="0.35"/>
    <row r="1275" ht="14.25" customHeight="1" x14ac:dyDescent="0.35"/>
    <row r="1276" ht="14.25" customHeight="1" x14ac:dyDescent="0.35"/>
    <row r="1277" ht="14.25" customHeight="1" x14ac:dyDescent="0.35"/>
    <row r="1278" ht="14.25" customHeight="1" x14ac:dyDescent="0.35"/>
    <row r="1279" ht="14.25" customHeight="1" x14ac:dyDescent="0.35"/>
    <row r="1280" ht="14.25" customHeight="1" x14ac:dyDescent="0.35"/>
    <row r="1281" ht="14.25" customHeight="1" x14ac:dyDescent="0.35"/>
    <row r="1282" ht="14.25" customHeight="1" x14ac:dyDescent="0.35"/>
    <row r="1283" ht="14.25" customHeight="1" x14ac:dyDescent="0.35"/>
    <row r="1284" ht="14.25" customHeight="1" x14ac:dyDescent="0.35"/>
    <row r="1285" ht="14.25" customHeight="1" x14ac:dyDescent="0.35"/>
    <row r="1286" ht="14.25" customHeight="1" x14ac:dyDescent="0.35"/>
    <row r="1287" ht="14.25" customHeight="1" x14ac:dyDescent="0.35"/>
    <row r="1288" ht="14.25" customHeight="1" x14ac:dyDescent="0.35"/>
    <row r="1289" ht="14.25" customHeight="1" x14ac:dyDescent="0.35"/>
    <row r="1290" ht="14.25" customHeight="1" x14ac:dyDescent="0.35"/>
    <row r="1291" ht="14.25" customHeight="1" x14ac:dyDescent="0.35"/>
    <row r="1292" ht="14.25" customHeight="1" x14ac:dyDescent="0.35"/>
    <row r="1293" ht="14.25" customHeight="1" x14ac:dyDescent="0.35"/>
    <row r="1294" ht="14.25" customHeight="1" x14ac:dyDescent="0.35"/>
    <row r="1295" ht="14.25" customHeight="1" x14ac:dyDescent="0.35"/>
    <row r="1296" ht="14.25" customHeight="1" x14ac:dyDescent="0.35"/>
    <row r="1297" ht="14.25" customHeight="1" x14ac:dyDescent="0.35"/>
    <row r="1298" ht="14.25" customHeight="1" x14ac:dyDescent="0.35"/>
    <row r="1299" ht="14.25" customHeight="1" x14ac:dyDescent="0.35"/>
    <row r="1300" ht="14.25" customHeight="1" x14ac:dyDescent="0.35"/>
    <row r="1301" ht="14.25" customHeight="1" x14ac:dyDescent="0.35"/>
    <row r="1302" ht="14.25" customHeight="1" x14ac:dyDescent="0.35"/>
    <row r="1303" ht="14.25" customHeight="1" x14ac:dyDescent="0.35"/>
    <row r="1304" ht="14.25" customHeight="1" x14ac:dyDescent="0.35"/>
    <row r="1305" ht="14.25" customHeight="1" x14ac:dyDescent="0.35"/>
    <row r="1306" ht="14.25" customHeight="1" x14ac:dyDescent="0.35"/>
    <row r="1307" ht="14.25" customHeight="1" x14ac:dyDescent="0.35"/>
    <row r="1308" ht="14.25" customHeight="1" x14ac:dyDescent="0.35"/>
    <row r="1309" ht="14.25" customHeight="1" x14ac:dyDescent="0.35"/>
    <row r="1310" ht="14.25" customHeight="1" x14ac:dyDescent="0.35"/>
    <row r="1311" ht="14.25" customHeight="1" x14ac:dyDescent="0.35"/>
    <row r="1312" ht="14.25" customHeight="1" x14ac:dyDescent="0.35"/>
    <row r="1313" ht="14.25" customHeight="1" x14ac:dyDescent="0.35"/>
    <row r="1314" ht="14.25" customHeight="1" x14ac:dyDescent="0.35"/>
    <row r="1315" ht="14.25" customHeight="1" x14ac:dyDescent="0.35"/>
    <row r="1316" ht="14.25" customHeight="1" x14ac:dyDescent="0.35"/>
    <row r="1317" ht="14.25" customHeight="1" x14ac:dyDescent="0.35"/>
    <row r="1318" ht="14.25" customHeight="1" x14ac:dyDescent="0.35"/>
    <row r="1319" ht="14.25" customHeight="1" x14ac:dyDescent="0.35"/>
    <row r="1320" ht="14.25" customHeight="1" x14ac:dyDescent="0.35"/>
    <row r="1321" ht="14.25" customHeight="1" x14ac:dyDescent="0.35"/>
    <row r="1322" ht="14.25" customHeight="1" x14ac:dyDescent="0.35"/>
    <row r="1323" ht="14.25" customHeight="1" x14ac:dyDescent="0.35"/>
    <row r="1324" ht="14.25" customHeight="1" x14ac:dyDescent="0.35"/>
    <row r="1325" ht="14.25" customHeight="1" x14ac:dyDescent="0.35"/>
    <row r="1326" ht="14.25" customHeight="1" x14ac:dyDescent="0.35"/>
    <row r="1327" ht="14.25" customHeight="1" x14ac:dyDescent="0.35"/>
    <row r="1328" ht="14.25" customHeight="1" x14ac:dyDescent="0.35"/>
    <row r="1329" ht="14.25" customHeight="1" x14ac:dyDescent="0.35"/>
    <row r="1330" ht="14.25" customHeight="1" x14ac:dyDescent="0.35"/>
    <row r="1331" ht="14.25" customHeight="1" x14ac:dyDescent="0.35"/>
    <row r="1332" ht="14.25" customHeight="1" x14ac:dyDescent="0.35"/>
    <row r="1333" ht="14.25" customHeight="1" x14ac:dyDescent="0.35"/>
    <row r="1334" ht="14.25" customHeight="1" x14ac:dyDescent="0.35"/>
    <row r="1335" ht="14.25" customHeight="1" x14ac:dyDescent="0.35"/>
    <row r="1336" ht="14.25" customHeight="1" x14ac:dyDescent="0.35"/>
    <row r="1337" ht="14.25" customHeight="1" x14ac:dyDescent="0.35"/>
    <row r="1338" ht="14.25" customHeight="1" x14ac:dyDescent="0.35"/>
    <row r="1339" ht="14.25" customHeight="1" x14ac:dyDescent="0.35"/>
    <row r="1340" ht="14.25" customHeight="1" x14ac:dyDescent="0.35"/>
    <row r="1341" ht="14.25" customHeight="1" x14ac:dyDescent="0.35"/>
    <row r="1342" ht="14.25" customHeight="1" x14ac:dyDescent="0.35"/>
    <row r="1343" ht="14.25" customHeight="1" x14ac:dyDescent="0.35"/>
    <row r="1344" ht="14.25" customHeight="1" x14ac:dyDescent="0.35"/>
    <row r="1345" ht="14.25" customHeight="1" x14ac:dyDescent="0.35"/>
    <row r="1346" ht="14.25" customHeight="1" x14ac:dyDescent="0.35"/>
    <row r="1347" ht="14.25" customHeight="1" x14ac:dyDescent="0.35"/>
    <row r="1348" ht="14.25" customHeight="1" x14ac:dyDescent="0.35"/>
    <row r="1349" ht="14.25" customHeight="1" x14ac:dyDescent="0.35"/>
    <row r="1350" ht="14.25" customHeight="1" x14ac:dyDescent="0.35"/>
    <row r="1351" ht="14.25" customHeight="1" x14ac:dyDescent="0.35"/>
    <row r="1352" ht="14.25" customHeight="1" x14ac:dyDescent="0.35"/>
    <row r="1353" ht="14.25" customHeight="1" x14ac:dyDescent="0.35"/>
    <row r="1354" ht="14.25" customHeight="1" x14ac:dyDescent="0.35"/>
    <row r="1355" ht="14.25" customHeight="1" x14ac:dyDescent="0.35"/>
    <row r="1356" ht="14.25" customHeight="1" x14ac:dyDescent="0.35"/>
    <row r="1357" ht="14.25" customHeight="1" x14ac:dyDescent="0.35"/>
    <row r="1358" ht="14.25" customHeight="1" x14ac:dyDescent="0.35"/>
    <row r="1359" ht="14.25" customHeight="1" x14ac:dyDescent="0.35"/>
    <row r="1360" ht="14.25" customHeight="1" x14ac:dyDescent="0.35"/>
    <row r="1361" ht="14.25" customHeight="1" x14ac:dyDescent="0.35"/>
    <row r="1362" ht="14.25" customHeight="1" x14ac:dyDescent="0.35"/>
    <row r="1363" ht="14.25" customHeight="1" x14ac:dyDescent="0.35"/>
    <row r="1364" ht="14.25" customHeight="1" x14ac:dyDescent="0.35"/>
    <row r="1365" ht="14.25" customHeight="1" x14ac:dyDescent="0.35"/>
    <row r="1366" ht="14.25" customHeight="1" x14ac:dyDescent="0.35"/>
    <row r="1367" ht="14.25" customHeight="1" x14ac:dyDescent="0.35"/>
    <row r="1368" ht="14.25" customHeight="1" x14ac:dyDescent="0.35"/>
    <row r="1369" ht="14.25" customHeight="1" x14ac:dyDescent="0.35"/>
    <row r="1370" ht="14.25" customHeight="1" x14ac:dyDescent="0.35"/>
    <row r="1371" ht="14.25" customHeight="1" x14ac:dyDescent="0.35"/>
    <row r="1372" ht="14.25" customHeight="1" x14ac:dyDescent="0.35"/>
    <row r="1373" ht="14.25" customHeight="1" x14ac:dyDescent="0.35"/>
    <row r="1374" ht="14.25" customHeight="1" x14ac:dyDescent="0.35"/>
    <row r="1375" ht="14.25" customHeight="1" x14ac:dyDescent="0.35"/>
    <row r="1376" ht="14.25" customHeight="1" x14ac:dyDescent="0.35"/>
    <row r="1377" ht="14.25" customHeight="1" x14ac:dyDescent="0.35"/>
    <row r="1378" ht="14.25" customHeight="1" x14ac:dyDescent="0.35"/>
    <row r="1379" ht="14.25" customHeight="1" x14ac:dyDescent="0.35"/>
    <row r="1380" ht="14.25" customHeight="1" x14ac:dyDescent="0.35"/>
    <row r="1381" ht="14.25" customHeight="1" x14ac:dyDescent="0.35"/>
    <row r="1382" ht="14.25" customHeight="1" x14ac:dyDescent="0.35"/>
    <row r="1383" ht="14.25" customHeight="1" x14ac:dyDescent="0.35"/>
    <row r="1384" ht="14.25" customHeight="1" x14ac:dyDescent="0.35"/>
    <row r="1385" ht="14.25" customHeight="1" x14ac:dyDescent="0.35"/>
    <row r="1386" ht="14.25" customHeight="1" x14ac:dyDescent="0.35"/>
    <row r="1387" ht="14.25" customHeight="1" x14ac:dyDescent="0.35"/>
    <row r="1388" ht="14.25" customHeight="1" x14ac:dyDescent="0.35"/>
    <row r="1389" ht="14.25" customHeight="1" x14ac:dyDescent="0.35"/>
    <row r="1390" ht="14.25" customHeight="1" x14ac:dyDescent="0.35"/>
    <row r="1391" ht="14.25" customHeight="1" x14ac:dyDescent="0.35"/>
    <row r="1392" ht="14.25" customHeight="1" x14ac:dyDescent="0.35"/>
    <row r="1393" ht="14.25" customHeight="1" x14ac:dyDescent="0.35"/>
    <row r="1394" ht="14.25" customHeight="1" x14ac:dyDescent="0.35"/>
    <row r="1395" ht="14.25" customHeight="1" x14ac:dyDescent="0.35"/>
    <row r="1396" ht="14.25" customHeight="1" x14ac:dyDescent="0.35"/>
    <row r="1397" ht="14.25" customHeight="1" x14ac:dyDescent="0.35"/>
    <row r="1398" ht="14.25" customHeight="1" x14ac:dyDescent="0.35"/>
    <row r="1399" ht="14.25" customHeight="1" x14ac:dyDescent="0.35"/>
    <row r="1400" ht="14.25" customHeight="1" x14ac:dyDescent="0.35"/>
    <row r="1401" ht="14.25" customHeight="1" x14ac:dyDescent="0.35"/>
    <row r="1402" ht="14.25" customHeight="1" x14ac:dyDescent="0.35"/>
    <row r="1403" ht="14.25" customHeight="1" x14ac:dyDescent="0.35"/>
    <row r="1404" ht="14.25" customHeight="1" x14ac:dyDescent="0.35"/>
    <row r="1405" ht="14.25" customHeight="1" x14ac:dyDescent="0.35"/>
    <row r="1406" ht="14.25" customHeight="1" x14ac:dyDescent="0.35"/>
    <row r="1407" ht="14.25" customHeight="1" x14ac:dyDescent="0.35"/>
    <row r="1408" ht="14.25" customHeight="1" x14ac:dyDescent="0.35"/>
    <row r="1409" ht="14.25" customHeight="1" x14ac:dyDescent="0.35"/>
    <row r="1410" ht="14.25" customHeight="1" x14ac:dyDescent="0.35"/>
    <row r="1411" ht="14.25" customHeight="1" x14ac:dyDescent="0.35"/>
    <row r="1412" ht="14.25" customHeight="1" x14ac:dyDescent="0.35"/>
    <row r="1413" ht="14.25" customHeight="1" x14ac:dyDescent="0.35"/>
    <row r="1414" ht="14.25" customHeight="1" x14ac:dyDescent="0.35"/>
    <row r="1415" ht="14.25" customHeight="1" x14ac:dyDescent="0.35"/>
    <row r="1416" ht="14.25" customHeight="1" x14ac:dyDescent="0.35"/>
    <row r="1417" ht="14.25" customHeight="1" x14ac:dyDescent="0.35"/>
    <row r="1418" ht="14.25" customHeight="1" x14ac:dyDescent="0.35"/>
    <row r="1419" ht="14.25" customHeight="1" x14ac:dyDescent="0.35"/>
    <row r="1420" ht="14.25" customHeight="1" x14ac:dyDescent="0.35"/>
    <row r="1421" ht="14.25" customHeight="1" x14ac:dyDescent="0.35"/>
    <row r="1422" ht="14.25" customHeight="1" x14ac:dyDescent="0.35"/>
    <row r="1423" ht="14.25" customHeight="1" x14ac:dyDescent="0.35"/>
    <row r="1424" ht="14.25" customHeight="1" x14ac:dyDescent="0.35"/>
    <row r="1425" ht="14.25" customHeight="1" x14ac:dyDescent="0.35"/>
    <row r="1426" ht="14.25" customHeight="1" x14ac:dyDescent="0.35"/>
    <row r="1427" ht="14.25" customHeight="1" x14ac:dyDescent="0.35"/>
    <row r="1428" ht="14.25" customHeight="1" x14ac:dyDescent="0.35"/>
    <row r="1429" ht="14.25" customHeight="1" x14ac:dyDescent="0.35"/>
    <row r="1430" ht="14.25" customHeight="1" x14ac:dyDescent="0.35"/>
    <row r="1431" ht="14.25" customHeight="1" x14ac:dyDescent="0.35"/>
    <row r="1432" ht="14.25" customHeight="1" x14ac:dyDescent="0.35"/>
    <row r="1433" ht="14.25" customHeight="1" x14ac:dyDescent="0.35"/>
    <row r="1434" ht="14.25" customHeight="1" x14ac:dyDescent="0.35"/>
    <row r="1435" ht="14.25" customHeight="1" x14ac:dyDescent="0.35"/>
    <row r="1436" ht="14.25" customHeight="1" x14ac:dyDescent="0.35"/>
    <row r="1437" ht="14.25" customHeight="1" x14ac:dyDescent="0.35"/>
    <row r="1438" ht="14.25" customHeight="1" x14ac:dyDescent="0.35"/>
    <row r="1439" ht="14.25" customHeight="1" x14ac:dyDescent="0.35"/>
    <row r="1440" ht="14.25" customHeight="1" x14ac:dyDescent="0.35"/>
    <row r="1441" ht="14.25" customHeight="1" x14ac:dyDescent="0.35"/>
    <row r="1442" ht="14.25" customHeight="1" x14ac:dyDescent="0.35"/>
    <row r="1443" ht="14.25" customHeight="1" x14ac:dyDescent="0.35"/>
    <row r="1444" ht="14.25" customHeight="1" x14ac:dyDescent="0.35"/>
    <row r="1445" ht="14.25" customHeight="1" x14ac:dyDescent="0.35"/>
    <row r="1446" ht="14.25" customHeight="1" x14ac:dyDescent="0.35"/>
    <row r="1447" ht="14.25" customHeight="1" x14ac:dyDescent="0.35"/>
    <row r="1448" ht="14.25" customHeight="1" x14ac:dyDescent="0.35"/>
    <row r="1449" ht="14.25" customHeight="1" x14ac:dyDescent="0.35"/>
    <row r="1450" ht="14.25" customHeight="1" x14ac:dyDescent="0.35"/>
    <row r="1451" ht="14.25" customHeight="1" x14ac:dyDescent="0.35"/>
    <row r="1452" ht="14.25" customHeight="1" x14ac:dyDescent="0.35"/>
    <row r="1453" ht="14.25" customHeight="1" x14ac:dyDescent="0.35"/>
    <row r="1454" ht="14.25" customHeight="1" x14ac:dyDescent="0.35"/>
    <row r="1455" ht="14.25" customHeight="1" x14ac:dyDescent="0.35"/>
    <row r="1456" ht="14.25" customHeight="1" x14ac:dyDescent="0.35"/>
    <row r="1457" ht="14.25" customHeight="1" x14ac:dyDescent="0.35"/>
    <row r="1458" ht="14.25" customHeight="1" x14ac:dyDescent="0.35"/>
    <row r="1459" ht="14.25" customHeight="1" x14ac:dyDescent="0.35"/>
    <row r="1460" ht="14.25" customHeight="1" x14ac:dyDescent="0.35"/>
    <row r="1461" ht="14.25" customHeight="1" x14ac:dyDescent="0.35"/>
    <row r="1462" ht="14.25" customHeight="1" x14ac:dyDescent="0.35"/>
    <row r="1463" ht="14.25" customHeight="1" x14ac:dyDescent="0.35"/>
    <row r="1464" ht="14.25" customHeight="1" x14ac:dyDescent="0.35"/>
    <row r="1465" ht="14.25" customHeight="1" x14ac:dyDescent="0.35"/>
    <row r="1466" ht="14.25" customHeight="1" x14ac:dyDescent="0.35"/>
    <row r="1467" ht="14.25" customHeight="1" x14ac:dyDescent="0.35"/>
    <row r="1468" ht="14.25" customHeight="1" x14ac:dyDescent="0.35"/>
    <row r="1469" ht="14.25" customHeight="1" x14ac:dyDescent="0.35"/>
    <row r="1470" ht="14.25" customHeight="1" x14ac:dyDescent="0.35"/>
    <row r="1471" ht="14.25" customHeight="1" x14ac:dyDescent="0.35"/>
    <row r="1472" ht="14.25" customHeight="1" x14ac:dyDescent="0.35"/>
    <row r="1473" ht="14.25" customHeight="1" x14ac:dyDescent="0.35"/>
    <row r="1474" ht="14.25" customHeight="1" x14ac:dyDescent="0.35"/>
    <row r="1475" ht="14.25" customHeight="1" x14ac:dyDescent="0.35"/>
    <row r="1476" ht="14.25" customHeight="1" x14ac:dyDescent="0.35"/>
    <row r="1477" ht="14.25" customHeight="1" x14ac:dyDescent="0.35"/>
    <row r="1478" ht="14.25" customHeight="1" x14ac:dyDescent="0.35"/>
    <row r="1479" ht="14.25" customHeight="1" x14ac:dyDescent="0.35"/>
    <row r="1480" ht="14.25" customHeight="1" x14ac:dyDescent="0.35"/>
    <row r="1481" ht="14.25" customHeight="1" x14ac:dyDescent="0.35"/>
    <row r="1482" ht="14.25" customHeight="1" x14ac:dyDescent="0.35"/>
    <row r="1483" ht="14.25" customHeight="1" x14ac:dyDescent="0.35"/>
    <row r="1484" ht="14.25" customHeight="1" x14ac:dyDescent="0.35"/>
    <row r="1485" ht="14.25" customHeight="1" x14ac:dyDescent="0.35"/>
    <row r="1486" ht="14.25" customHeight="1" x14ac:dyDescent="0.35"/>
    <row r="1487" ht="14.25" customHeight="1" x14ac:dyDescent="0.35"/>
    <row r="1488" ht="14.25" customHeight="1" x14ac:dyDescent="0.35"/>
    <row r="1489" ht="14.25" customHeight="1" x14ac:dyDescent="0.35"/>
    <row r="1490" ht="14.25" customHeight="1" x14ac:dyDescent="0.35"/>
    <row r="1491" ht="14.25" customHeight="1" x14ac:dyDescent="0.35"/>
    <row r="1492" ht="14.25" customHeight="1" x14ac:dyDescent="0.35"/>
    <row r="1493" ht="14.25" customHeight="1" x14ac:dyDescent="0.35"/>
    <row r="1494" ht="14.25" customHeight="1" x14ac:dyDescent="0.35"/>
    <row r="1495" ht="14.25" customHeight="1" x14ac:dyDescent="0.35"/>
    <row r="1496" ht="14.25" customHeight="1" x14ac:dyDescent="0.35"/>
    <row r="1497" ht="14.25" customHeight="1" x14ac:dyDescent="0.35"/>
    <row r="1498" ht="14.25" customHeight="1" x14ac:dyDescent="0.35"/>
    <row r="1499" ht="14.25" customHeight="1" x14ac:dyDescent="0.35"/>
    <row r="1500" ht="14.25" customHeight="1" x14ac:dyDescent="0.35"/>
    <row r="1501" ht="14.25" customHeight="1" x14ac:dyDescent="0.35"/>
    <row r="1502" ht="14.25" customHeight="1" x14ac:dyDescent="0.35"/>
    <row r="1503" ht="14.25" customHeight="1" x14ac:dyDescent="0.35"/>
    <row r="1504" ht="14.25" customHeight="1" x14ac:dyDescent="0.35"/>
    <row r="1505" ht="14.25" customHeight="1" x14ac:dyDescent="0.35"/>
    <row r="1506" ht="14.25" customHeight="1" x14ac:dyDescent="0.35"/>
    <row r="1507" ht="14.25" customHeight="1" x14ac:dyDescent="0.35"/>
    <row r="1508" ht="14.25" customHeight="1" x14ac:dyDescent="0.35"/>
    <row r="1509" ht="14.25" customHeight="1" x14ac:dyDescent="0.35"/>
    <row r="1510" ht="14.25" customHeight="1" x14ac:dyDescent="0.35"/>
    <row r="1511" ht="14.25" customHeight="1" x14ac:dyDescent="0.35"/>
    <row r="1512" ht="14.25" customHeight="1" x14ac:dyDescent="0.35"/>
    <row r="1513" ht="14.25" customHeight="1" x14ac:dyDescent="0.35"/>
    <row r="1514" ht="14.25" customHeight="1" x14ac:dyDescent="0.35"/>
    <row r="1515" ht="14.25" customHeight="1" x14ac:dyDescent="0.35"/>
    <row r="1516" ht="14.25" customHeight="1" x14ac:dyDescent="0.35"/>
    <row r="1517" ht="14.25" customHeight="1" x14ac:dyDescent="0.35"/>
    <row r="1518" ht="14.25" customHeight="1" x14ac:dyDescent="0.35"/>
    <row r="1519" ht="14.25" customHeight="1" x14ac:dyDescent="0.35"/>
    <row r="1520" ht="14.25" customHeight="1" x14ac:dyDescent="0.35"/>
    <row r="1521" ht="14.25" customHeight="1" x14ac:dyDescent="0.35"/>
    <row r="1522" ht="14.25" customHeight="1" x14ac:dyDescent="0.35"/>
    <row r="1523" ht="14.25" customHeight="1" x14ac:dyDescent="0.35"/>
    <row r="1524" ht="14.25" customHeight="1" x14ac:dyDescent="0.35"/>
    <row r="1525" ht="14.25" customHeight="1" x14ac:dyDescent="0.35"/>
    <row r="1526" ht="14.25" customHeight="1" x14ac:dyDescent="0.35"/>
    <row r="1527" ht="14.25" customHeight="1" x14ac:dyDescent="0.35"/>
    <row r="1528" ht="14.25" customHeight="1" x14ac:dyDescent="0.35"/>
    <row r="1529" ht="14.25" customHeight="1" x14ac:dyDescent="0.35"/>
    <row r="1530" ht="14.25" customHeight="1" x14ac:dyDescent="0.35"/>
    <row r="1531" ht="14.25" customHeight="1" x14ac:dyDescent="0.35"/>
    <row r="1532" ht="14.25" customHeight="1" x14ac:dyDescent="0.35"/>
    <row r="1533" ht="14.25" customHeight="1" x14ac:dyDescent="0.35"/>
    <row r="1534" ht="14.25" customHeight="1" x14ac:dyDescent="0.35"/>
    <row r="1535" ht="14.25" customHeight="1" x14ac:dyDescent="0.35"/>
    <row r="1536" ht="14.25" customHeight="1" x14ac:dyDescent="0.35"/>
    <row r="1537" ht="14.25" customHeight="1" x14ac:dyDescent="0.35"/>
    <row r="1538" ht="14.25" customHeight="1" x14ac:dyDescent="0.35"/>
    <row r="1539" ht="14.25" customHeight="1" x14ac:dyDescent="0.35"/>
    <row r="1540" ht="14.25" customHeight="1" x14ac:dyDescent="0.35"/>
    <row r="1541" ht="14.25" customHeight="1" x14ac:dyDescent="0.35"/>
    <row r="1542" ht="14.25" customHeight="1" x14ac:dyDescent="0.35"/>
    <row r="1543" ht="14.25" customHeight="1" x14ac:dyDescent="0.35"/>
    <row r="1544" ht="14.25" customHeight="1" x14ac:dyDescent="0.35"/>
    <row r="1545" ht="14.25" customHeight="1" x14ac:dyDescent="0.35"/>
    <row r="1546" ht="14.25" customHeight="1" x14ac:dyDescent="0.35"/>
    <row r="1547" ht="14.25" customHeight="1" x14ac:dyDescent="0.35"/>
    <row r="1548" ht="14.25" customHeight="1" x14ac:dyDescent="0.35"/>
    <row r="1549" ht="14.25" customHeight="1" x14ac:dyDescent="0.35"/>
    <row r="1550" ht="14.25" customHeight="1" x14ac:dyDescent="0.35"/>
    <row r="1551" ht="14.25" customHeight="1" x14ac:dyDescent="0.35"/>
    <row r="1552" ht="14.25" customHeight="1" x14ac:dyDescent="0.35"/>
    <row r="1553" ht="14.25" customHeight="1" x14ac:dyDescent="0.35"/>
    <row r="1554" ht="14.25" customHeight="1" x14ac:dyDescent="0.35"/>
    <row r="1555" ht="14.25" customHeight="1" x14ac:dyDescent="0.35"/>
    <row r="1556" ht="14.25" customHeight="1" x14ac:dyDescent="0.35"/>
    <row r="1557" ht="14.25" customHeight="1" x14ac:dyDescent="0.35"/>
    <row r="1558" ht="14.25" customHeight="1" x14ac:dyDescent="0.35"/>
    <row r="1559" ht="14.25" customHeight="1" x14ac:dyDescent="0.35"/>
    <row r="1560" ht="14.25" customHeight="1" x14ac:dyDescent="0.35"/>
    <row r="1561" ht="14.25" customHeight="1" x14ac:dyDescent="0.35"/>
    <row r="1562" ht="14.25" customHeight="1" x14ac:dyDescent="0.35"/>
    <row r="1563" ht="14.25" customHeight="1" x14ac:dyDescent="0.35"/>
    <row r="1564" ht="14.25" customHeight="1" x14ac:dyDescent="0.35"/>
    <row r="1565" ht="14.25" customHeight="1" x14ac:dyDescent="0.35"/>
    <row r="1566" ht="14.25" customHeight="1" x14ac:dyDescent="0.35"/>
    <row r="1567" ht="14.25" customHeight="1" x14ac:dyDescent="0.35"/>
    <row r="1568" ht="14.25" customHeight="1" x14ac:dyDescent="0.35"/>
    <row r="1569" ht="14.25" customHeight="1" x14ac:dyDescent="0.35"/>
    <row r="1570" ht="14.25" customHeight="1" x14ac:dyDescent="0.35"/>
    <row r="1571" ht="14.25" customHeight="1" x14ac:dyDescent="0.35"/>
    <row r="1572" ht="14.25" customHeight="1" x14ac:dyDescent="0.35"/>
    <row r="1573" ht="14.25" customHeight="1" x14ac:dyDescent="0.35"/>
    <row r="1574" ht="14.25" customHeight="1" x14ac:dyDescent="0.35"/>
    <row r="1575" ht="14.25" customHeight="1" x14ac:dyDescent="0.35"/>
    <row r="1576" ht="14.25" customHeight="1" x14ac:dyDescent="0.35"/>
    <row r="1577" ht="14.25" customHeight="1" x14ac:dyDescent="0.35"/>
    <row r="1578" ht="14.25" customHeight="1" x14ac:dyDescent="0.35"/>
    <row r="1579" ht="14.25" customHeight="1" x14ac:dyDescent="0.35"/>
    <row r="1580" ht="14.25" customHeight="1" x14ac:dyDescent="0.35"/>
    <row r="1581" ht="14.25" customHeight="1" x14ac:dyDescent="0.35"/>
    <row r="1582" ht="14.25" customHeight="1" x14ac:dyDescent="0.35"/>
    <row r="1583" ht="14.25" customHeight="1" x14ac:dyDescent="0.35"/>
    <row r="1584" ht="14.25" customHeight="1" x14ac:dyDescent="0.35"/>
    <row r="1585" ht="14.25" customHeight="1" x14ac:dyDescent="0.35"/>
    <row r="1586" ht="14.25" customHeight="1" x14ac:dyDescent="0.35"/>
    <row r="1587" ht="14.25" customHeight="1" x14ac:dyDescent="0.35"/>
    <row r="1588" ht="14.25" customHeight="1" x14ac:dyDescent="0.35"/>
    <row r="1589" ht="14.25" customHeight="1" x14ac:dyDescent="0.35"/>
    <row r="1590" ht="14.25" customHeight="1" x14ac:dyDescent="0.35"/>
    <row r="1591" ht="14.25" customHeight="1" x14ac:dyDescent="0.35"/>
    <row r="1592" ht="14.25" customHeight="1" x14ac:dyDescent="0.35"/>
    <row r="1593" ht="14.25" customHeight="1" x14ac:dyDescent="0.35"/>
    <row r="1594" ht="14.25" customHeight="1" x14ac:dyDescent="0.35"/>
    <row r="1595" ht="14.25" customHeight="1" x14ac:dyDescent="0.35"/>
    <row r="1596" ht="14.25" customHeight="1" x14ac:dyDescent="0.35"/>
    <row r="1597" ht="14.25" customHeight="1" x14ac:dyDescent="0.35"/>
    <row r="1598" ht="14.25" customHeight="1" x14ac:dyDescent="0.35"/>
    <row r="1599" ht="14.25" customHeight="1" x14ac:dyDescent="0.35"/>
    <row r="1600" ht="14.25" customHeight="1" x14ac:dyDescent="0.35"/>
    <row r="1601" ht="14.25" customHeight="1" x14ac:dyDescent="0.35"/>
    <row r="1602" ht="14.25" customHeight="1" x14ac:dyDescent="0.35"/>
    <row r="1603" ht="14.25" customHeight="1" x14ac:dyDescent="0.35"/>
    <row r="1604" ht="14.25" customHeight="1" x14ac:dyDescent="0.35"/>
    <row r="1605" ht="14.25" customHeight="1" x14ac:dyDescent="0.35"/>
    <row r="1606" ht="14.25" customHeight="1" x14ac:dyDescent="0.35"/>
    <row r="1607" ht="14.25" customHeight="1" x14ac:dyDescent="0.35"/>
    <row r="1608" ht="14.25" customHeight="1" x14ac:dyDescent="0.35"/>
    <row r="1609" ht="14.25" customHeight="1" x14ac:dyDescent="0.35"/>
    <row r="1610" ht="14.25" customHeight="1" x14ac:dyDescent="0.35"/>
    <row r="1611" ht="14.25" customHeight="1" x14ac:dyDescent="0.35"/>
    <row r="1612" ht="14.25" customHeight="1" x14ac:dyDescent="0.35"/>
    <row r="1613" ht="14.25" customHeight="1" x14ac:dyDescent="0.35"/>
    <row r="1614" ht="14.25" customHeight="1" x14ac:dyDescent="0.35"/>
    <row r="1615" ht="14.25" customHeight="1" x14ac:dyDescent="0.35"/>
    <row r="1616" ht="14.25" customHeight="1" x14ac:dyDescent="0.35"/>
    <row r="1617" ht="14.25" customHeight="1" x14ac:dyDescent="0.35"/>
    <row r="1618" ht="14.25" customHeight="1" x14ac:dyDescent="0.35"/>
    <row r="1619" ht="14.25" customHeight="1" x14ac:dyDescent="0.35"/>
    <row r="1620" ht="14.25" customHeight="1" x14ac:dyDescent="0.35"/>
    <row r="1621" ht="14.25" customHeight="1" x14ac:dyDescent="0.35"/>
    <row r="1622" ht="14.25" customHeight="1" x14ac:dyDescent="0.35"/>
    <row r="1623" ht="14.25" customHeight="1" x14ac:dyDescent="0.35"/>
    <row r="1624" ht="14.25" customHeight="1" x14ac:dyDescent="0.35"/>
    <row r="1625" ht="14.25" customHeight="1" x14ac:dyDescent="0.35"/>
    <row r="1626" ht="14.25" customHeight="1" x14ac:dyDescent="0.35"/>
    <row r="1627" ht="14.25" customHeight="1" x14ac:dyDescent="0.35"/>
    <row r="1628" ht="14.25" customHeight="1" x14ac:dyDescent="0.35"/>
    <row r="1629" ht="14.25" customHeight="1" x14ac:dyDescent="0.35"/>
    <row r="1630" ht="14.25" customHeight="1" x14ac:dyDescent="0.35"/>
    <row r="1631" ht="14.25" customHeight="1" x14ac:dyDescent="0.35"/>
    <row r="1632" ht="14.25" customHeight="1" x14ac:dyDescent="0.35"/>
    <row r="1633" ht="14.25" customHeight="1" x14ac:dyDescent="0.35"/>
    <row r="1634" ht="14.25" customHeight="1" x14ac:dyDescent="0.35"/>
    <row r="1635" ht="14.25" customHeight="1" x14ac:dyDescent="0.35"/>
    <row r="1636" ht="14.25" customHeight="1" x14ac:dyDescent="0.35"/>
    <row r="1637" ht="14.25" customHeight="1" x14ac:dyDescent="0.35"/>
    <row r="1638" ht="14.25" customHeight="1" x14ac:dyDescent="0.35"/>
    <row r="1639" ht="14.25" customHeight="1" x14ac:dyDescent="0.35"/>
    <row r="1640" ht="14.25" customHeight="1" x14ac:dyDescent="0.35"/>
    <row r="1641" ht="14.25" customHeight="1" x14ac:dyDescent="0.35"/>
    <row r="1642" ht="14.25" customHeight="1" x14ac:dyDescent="0.35"/>
    <row r="1643" ht="14.25" customHeight="1" x14ac:dyDescent="0.35"/>
    <row r="1644" ht="14.25" customHeight="1" x14ac:dyDescent="0.35"/>
    <row r="1645" ht="14.25" customHeight="1" x14ac:dyDescent="0.35"/>
    <row r="1646" ht="14.25" customHeight="1" x14ac:dyDescent="0.35"/>
    <row r="1647" ht="14.25" customHeight="1" x14ac:dyDescent="0.35"/>
    <row r="1648" ht="14.25" customHeight="1" x14ac:dyDescent="0.35"/>
    <row r="1649" ht="14.25" customHeight="1" x14ac:dyDescent="0.35"/>
    <row r="1650" ht="14.25" customHeight="1" x14ac:dyDescent="0.35"/>
    <row r="1651" ht="14.25" customHeight="1" x14ac:dyDescent="0.35"/>
    <row r="1652" ht="14.25" customHeight="1" x14ac:dyDescent="0.35"/>
    <row r="1653" ht="14.25" customHeight="1" x14ac:dyDescent="0.35"/>
    <row r="1654" ht="14.25" customHeight="1" x14ac:dyDescent="0.35"/>
    <row r="1655" ht="14.25" customHeight="1" x14ac:dyDescent="0.35"/>
    <row r="1656" ht="14.25" customHeight="1" x14ac:dyDescent="0.35"/>
    <row r="1657" ht="14.25" customHeight="1" x14ac:dyDescent="0.35"/>
    <row r="1658" ht="14.25" customHeight="1" x14ac:dyDescent="0.35"/>
    <row r="1659" ht="14.25" customHeight="1" x14ac:dyDescent="0.35"/>
    <row r="1660" ht="14.25" customHeight="1" x14ac:dyDescent="0.35"/>
    <row r="1661" ht="14.25" customHeight="1" x14ac:dyDescent="0.35"/>
    <row r="1662" ht="14.25" customHeight="1" x14ac:dyDescent="0.35"/>
    <row r="1663" ht="14.25" customHeight="1" x14ac:dyDescent="0.35"/>
    <row r="1664" ht="14.25" customHeight="1" x14ac:dyDescent="0.35"/>
    <row r="1665" ht="14.25" customHeight="1" x14ac:dyDescent="0.35"/>
    <row r="1666" ht="14.25" customHeight="1" x14ac:dyDescent="0.35"/>
    <row r="1667" ht="14.25" customHeight="1" x14ac:dyDescent="0.35"/>
    <row r="1668" ht="14.25" customHeight="1" x14ac:dyDescent="0.35"/>
    <row r="1669" ht="14.25" customHeight="1" x14ac:dyDescent="0.35"/>
    <row r="1670" ht="14.25" customHeight="1" x14ac:dyDescent="0.35"/>
    <row r="1671" ht="14.25" customHeight="1" x14ac:dyDescent="0.35"/>
    <row r="1672" ht="14.25" customHeight="1" x14ac:dyDescent="0.35"/>
    <row r="1673" ht="14.25" customHeight="1" x14ac:dyDescent="0.35"/>
    <row r="1674" ht="14.25" customHeight="1" x14ac:dyDescent="0.35"/>
    <row r="1675" ht="14.25" customHeight="1" x14ac:dyDescent="0.35"/>
    <row r="1676" ht="14.25" customHeight="1" x14ac:dyDescent="0.35"/>
    <row r="1677" ht="14.25" customHeight="1" x14ac:dyDescent="0.35"/>
    <row r="1678" ht="14.25" customHeight="1" x14ac:dyDescent="0.35"/>
    <row r="1679" ht="14.25" customHeight="1" x14ac:dyDescent="0.35"/>
    <row r="1680" ht="14.25" customHeight="1" x14ac:dyDescent="0.35"/>
    <row r="1681" ht="14.25" customHeight="1" x14ac:dyDescent="0.35"/>
    <row r="1682" ht="14.25" customHeight="1" x14ac:dyDescent="0.35"/>
    <row r="1683" ht="14.25" customHeight="1" x14ac:dyDescent="0.35"/>
    <row r="1684" ht="14.25" customHeight="1" x14ac:dyDescent="0.35"/>
    <row r="1685" ht="14.25" customHeight="1" x14ac:dyDescent="0.35"/>
    <row r="1686" ht="14.25" customHeight="1" x14ac:dyDescent="0.35"/>
    <row r="1687" ht="14.25" customHeight="1" x14ac:dyDescent="0.35"/>
    <row r="1688" ht="14.25" customHeight="1" x14ac:dyDescent="0.35"/>
    <row r="1689" ht="14.25" customHeight="1" x14ac:dyDescent="0.35"/>
    <row r="1690" ht="14.25" customHeight="1" x14ac:dyDescent="0.35"/>
    <row r="1691" ht="14.25" customHeight="1" x14ac:dyDescent="0.35"/>
    <row r="1692" ht="14.25" customHeight="1" x14ac:dyDescent="0.35"/>
    <row r="1693" ht="14.25" customHeight="1" x14ac:dyDescent="0.35"/>
    <row r="1694" ht="14.25" customHeight="1" x14ac:dyDescent="0.35"/>
    <row r="1695" ht="14.25" customHeight="1" x14ac:dyDescent="0.35"/>
    <row r="1696" ht="14.25" customHeight="1" x14ac:dyDescent="0.35"/>
    <row r="1697" ht="14.25" customHeight="1" x14ac:dyDescent="0.35"/>
    <row r="1698" ht="14.25" customHeight="1" x14ac:dyDescent="0.35"/>
    <row r="1699" ht="14.25" customHeight="1" x14ac:dyDescent="0.35"/>
    <row r="1700" ht="14.25" customHeight="1" x14ac:dyDescent="0.35"/>
    <row r="1701" ht="14.25" customHeight="1" x14ac:dyDescent="0.35"/>
    <row r="1702" ht="14.25" customHeight="1" x14ac:dyDescent="0.35"/>
    <row r="1703" ht="14.25" customHeight="1" x14ac:dyDescent="0.35"/>
    <row r="1704" ht="14.25" customHeight="1" x14ac:dyDescent="0.35"/>
    <row r="1705" ht="14.25" customHeight="1" x14ac:dyDescent="0.35"/>
    <row r="1706" ht="14.25" customHeight="1" x14ac:dyDescent="0.35"/>
    <row r="1707" ht="14.25" customHeight="1" x14ac:dyDescent="0.35"/>
    <row r="1708" ht="14.25" customHeight="1" x14ac:dyDescent="0.35"/>
    <row r="1709" ht="14.25" customHeight="1" x14ac:dyDescent="0.35"/>
    <row r="1710" ht="14.25" customHeight="1" x14ac:dyDescent="0.35"/>
    <row r="1711" ht="14.25" customHeight="1" x14ac:dyDescent="0.35"/>
    <row r="1712" ht="14.25" customHeight="1" x14ac:dyDescent="0.35"/>
    <row r="1713" ht="14.25" customHeight="1" x14ac:dyDescent="0.35"/>
    <row r="1714" ht="14.25" customHeight="1" x14ac:dyDescent="0.35"/>
    <row r="1715" ht="14.25" customHeight="1" x14ac:dyDescent="0.35"/>
    <row r="1716" ht="14.25" customHeight="1" x14ac:dyDescent="0.35"/>
    <row r="1717" ht="14.25" customHeight="1" x14ac:dyDescent="0.35"/>
    <row r="1718" ht="14.25" customHeight="1" x14ac:dyDescent="0.35"/>
    <row r="1719" ht="14.25" customHeight="1" x14ac:dyDescent="0.35"/>
    <row r="1720" ht="14.25" customHeight="1" x14ac:dyDescent="0.35"/>
    <row r="1721" ht="14.25" customHeight="1" x14ac:dyDescent="0.35"/>
    <row r="1722" ht="14.25" customHeight="1" x14ac:dyDescent="0.35"/>
    <row r="1723" ht="14.25" customHeight="1" x14ac:dyDescent="0.35"/>
    <row r="1724" ht="14.25" customHeight="1" x14ac:dyDescent="0.35"/>
    <row r="1725" ht="14.25" customHeight="1" x14ac:dyDescent="0.35"/>
    <row r="1726" ht="14.25" customHeight="1" x14ac:dyDescent="0.35"/>
    <row r="1727" ht="14.25" customHeight="1" x14ac:dyDescent="0.35"/>
    <row r="1728" ht="14.25" customHeight="1" x14ac:dyDescent="0.35"/>
    <row r="1729" ht="14.25" customHeight="1" x14ac:dyDescent="0.35"/>
    <row r="1730" ht="14.25" customHeight="1" x14ac:dyDescent="0.35"/>
    <row r="1731" ht="14.25" customHeight="1" x14ac:dyDescent="0.35"/>
    <row r="1732" ht="14.25" customHeight="1" x14ac:dyDescent="0.35"/>
    <row r="1733" ht="14.25" customHeight="1" x14ac:dyDescent="0.35"/>
    <row r="1734" ht="14.25" customHeight="1" x14ac:dyDescent="0.35"/>
    <row r="1735" ht="14.25" customHeight="1" x14ac:dyDescent="0.35"/>
    <row r="1736" ht="14.25" customHeight="1" x14ac:dyDescent="0.35"/>
    <row r="1737" ht="14.25" customHeight="1" x14ac:dyDescent="0.35"/>
    <row r="1738" ht="14.25" customHeight="1" x14ac:dyDescent="0.35"/>
    <row r="1739" ht="14.25" customHeight="1" x14ac:dyDescent="0.35"/>
    <row r="1740" ht="14.25" customHeight="1" x14ac:dyDescent="0.35"/>
    <row r="1741" ht="14.25" customHeight="1" x14ac:dyDescent="0.35"/>
    <row r="1742" ht="14.25" customHeight="1" x14ac:dyDescent="0.35"/>
    <row r="1743" ht="14.25" customHeight="1" x14ac:dyDescent="0.35"/>
    <row r="1744" ht="14.25" customHeight="1" x14ac:dyDescent="0.35"/>
    <row r="1745" ht="14.25" customHeight="1" x14ac:dyDescent="0.35"/>
    <row r="1746" ht="14.25" customHeight="1" x14ac:dyDescent="0.35"/>
    <row r="1747" ht="14.25" customHeight="1" x14ac:dyDescent="0.35"/>
    <row r="1748" ht="14.25" customHeight="1" x14ac:dyDescent="0.35"/>
    <row r="1749" ht="14.25" customHeight="1" x14ac:dyDescent="0.35"/>
    <row r="1750" ht="14.25" customHeight="1" x14ac:dyDescent="0.35"/>
    <row r="1751" ht="14.25" customHeight="1" x14ac:dyDescent="0.35"/>
    <row r="1752" ht="14.25" customHeight="1" x14ac:dyDescent="0.35"/>
    <row r="1753" ht="14.25" customHeight="1" x14ac:dyDescent="0.35"/>
    <row r="1754" ht="14.25" customHeight="1" x14ac:dyDescent="0.35"/>
    <row r="1755" ht="14.25" customHeight="1" x14ac:dyDescent="0.35"/>
    <row r="1756" ht="14.25" customHeight="1" x14ac:dyDescent="0.35"/>
    <row r="1757" ht="14.25" customHeight="1" x14ac:dyDescent="0.35"/>
    <row r="1758" ht="14.25" customHeight="1" x14ac:dyDescent="0.35"/>
    <row r="1759" ht="14.25" customHeight="1" x14ac:dyDescent="0.35"/>
    <row r="1760" ht="14.25" customHeight="1" x14ac:dyDescent="0.35"/>
    <row r="1761" ht="14.25" customHeight="1" x14ac:dyDescent="0.35"/>
    <row r="1762" ht="14.25" customHeight="1" x14ac:dyDescent="0.35"/>
    <row r="1763" ht="14.25" customHeight="1" x14ac:dyDescent="0.35"/>
    <row r="1764" ht="14.25" customHeight="1" x14ac:dyDescent="0.35"/>
    <row r="1765" ht="14.25" customHeight="1" x14ac:dyDescent="0.35"/>
    <row r="1766" ht="14.25" customHeight="1" x14ac:dyDescent="0.35"/>
    <row r="1767" ht="14.25" customHeight="1" x14ac:dyDescent="0.35"/>
    <row r="1768" ht="14.25" customHeight="1" x14ac:dyDescent="0.35"/>
    <row r="1769" ht="14.25" customHeight="1" x14ac:dyDescent="0.35"/>
    <row r="1770" ht="14.25" customHeight="1" x14ac:dyDescent="0.35"/>
    <row r="1771" ht="14.25" customHeight="1" x14ac:dyDescent="0.35"/>
    <row r="1772" ht="14.25" customHeight="1" x14ac:dyDescent="0.35"/>
    <row r="1773" ht="14.25" customHeight="1" x14ac:dyDescent="0.35"/>
    <row r="1774" ht="14.25" customHeight="1" x14ac:dyDescent="0.35"/>
    <row r="1775" ht="14.25" customHeight="1" x14ac:dyDescent="0.35"/>
    <row r="1776" ht="14.25" customHeight="1" x14ac:dyDescent="0.35"/>
    <row r="1777" ht="14.25" customHeight="1" x14ac:dyDescent="0.35"/>
    <row r="1778" ht="14.25" customHeight="1" x14ac:dyDescent="0.35"/>
    <row r="1779" ht="14.25" customHeight="1" x14ac:dyDescent="0.35"/>
    <row r="1780" ht="14.25" customHeight="1" x14ac:dyDescent="0.35"/>
    <row r="1781" ht="14.25" customHeight="1" x14ac:dyDescent="0.35"/>
    <row r="1782" ht="14.25" customHeight="1" x14ac:dyDescent="0.35"/>
    <row r="1783" ht="14.25" customHeight="1" x14ac:dyDescent="0.35"/>
    <row r="1784" ht="14.25" customHeight="1" x14ac:dyDescent="0.35"/>
    <row r="1785" ht="14.25" customHeight="1" x14ac:dyDescent="0.35"/>
    <row r="1786" ht="14.25" customHeight="1" x14ac:dyDescent="0.35"/>
    <row r="1787" ht="14.25" customHeight="1" x14ac:dyDescent="0.35"/>
    <row r="1788" ht="14.25" customHeight="1" x14ac:dyDescent="0.35"/>
    <row r="1789" ht="14.25" customHeight="1" x14ac:dyDescent="0.35"/>
    <row r="1790" ht="14.25" customHeight="1" x14ac:dyDescent="0.35"/>
    <row r="1791" ht="14.25" customHeight="1" x14ac:dyDescent="0.35"/>
    <row r="1792" ht="14.25" customHeight="1" x14ac:dyDescent="0.35"/>
    <row r="1793" ht="14.25" customHeight="1" x14ac:dyDescent="0.35"/>
    <row r="1794" ht="14.25" customHeight="1" x14ac:dyDescent="0.35"/>
    <row r="1795" ht="14.25" customHeight="1" x14ac:dyDescent="0.35"/>
    <row r="1796" ht="14.25" customHeight="1" x14ac:dyDescent="0.35"/>
    <row r="1797" ht="14.25" customHeight="1" x14ac:dyDescent="0.35"/>
    <row r="1798" ht="14.25" customHeight="1" x14ac:dyDescent="0.35"/>
    <row r="1799" ht="14.25" customHeight="1" x14ac:dyDescent="0.35"/>
    <row r="1800" ht="14.25" customHeight="1" x14ac:dyDescent="0.35"/>
    <row r="1801" ht="14.25" customHeight="1" x14ac:dyDescent="0.35"/>
    <row r="1802" ht="14.25" customHeight="1" x14ac:dyDescent="0.35"/>
    <row r="1803" ht="14.25" customHeight="1" x14ac:dyDescent="0.35"/>
    <row r="1804" ht="14.25" customHeight="1" x14ac:dyDescent="0.35"/>
    <row r="1805" ht="14.25" customHeight="1" x14ac:dyDescent="0.35"/>
    <row r="1806" ht="14.25" customHeight="1" x14ac:dyDescent="0.35"/>
    <row r="1807" ht="14.25" customHeight="1" x14ac:dyDescent="0.35"/>
    <row r="1808" ht="14.25" customHeight="1" x14ac:dyDescent="0.35"/>
    <row r="1809" ht="14.25" customHeight="1" x14ac:dyDescent="0.35"/>
    <row r="1810" ht="14.25" customHeight="1" x14ac:dyDescent="0.35"/>
    <row r="1811" ht="14.25" customHeight="1" x14ac:dyDescent="0.35"/>
    <row r="1812" ht="14.25" customHeight="1" x14ac:dyDescent="0.35"/>
    <row r="1813" ht="14.25" customHeight="1" x14ac:dyDescent="0.35"/>
    <row r="1814" ht="14.25" customHeight="1" x14ac:dyDescent="0.35"/>
    <row r="1815" ht="14.25" customHeight="1" x14ac:dyDescent="0.35"/>
    <row r="1816" ht="14.25" customHeight="1" x14ac:dyDescent="0.35"/>
    <row r="1817" ht="14.25" customHeight="1" x14ac:dyDescent="0.35"/>
    <row r="1818" ht="14.25" customHeight="1" x14ac:dyDescent="0.35"/>
    <row r="1819" ht="14.25" customHeight="1" x14ac:dyDescent="0.35"/>
    <row r="1820" ht="14.25" customHeight="1" x14ac:dyDescent="0.35"/>
    <row r="1821" ht="14.25" customHeight="1" x14ac:dyDescent="0.35"/>
    <row r="1822" ht="14.25" customHeight="1" x14ac:dyDescent="0.35"/>
    <row r="1823" ht="14.25" customHeight="1" x14ac:dyDescent="0.35"/>
    <row r="1824" ht="14.25" customHeight="1" x14ac:dyDescent="0.35"/>
    <row r="1825" ht="14.25" customHeight="1" x14ac:dyDescent="0.35"/>
    <row r="1826" ht="14.25" customHeight="1" x14ac:dyDescent="0.35"/>
    <row r="1827" ht="14.25" customHeight="1" x14ac:dyDescent="0.35"/>
    <row r="1828" ht="14.25" customHeight="1" x14ac:dyDescent="0.35"/>
    <row r="1829" ht="14.25" customHeight="1" x14ac:dyDescent="0.35"/>
    <row r="1830" ht="14.25" customHeight="1" x14ac:dyDescent="0.35"/>
    <row r="1831" ht="14.25" customHeight="1" x14ac:dyDescent="0.35"/>
    <row r="1832" ht="14.25" customHeight="1" x14ac:dyDescent="0.35"/>
    <row r="1833" ht="14.25" customHeight="1" x14ac:dyDescent="0.35"/>
    <row r="1834" ht="14.25" customHeight="1" x14ac:dyDescent="0.35"/>
    <row r="1835" ht="14.25" customHeight="1" x14ac:dyDescent="0.35"/>
    <row r="1836" ht="14.25" customHeight="1" x14ac:dyDescent="0.35"/>
    <row r="1837" ht="14.25" customHeight="1" x14ac:dyDescent="0.35"/>
    <row r="1838" ht="14.25" customHeight="1" x14ac:dyDescent="0.35"/>
    <row r="1839" ht="14.25" customHeight="1" x14ac:dyDescent="0.35"/>
    <row r="1840" ht="14.25" customHeight="1" x14ac:dyDescent="0.35"/>
    <row r="1841" ht="14.25" customHeight="1" x14ac:dyDescent="0.35"/>
    <row r="1842" ht="14.25" customHeight="1" x14ac:dyDescent="0.35"/>
    <row r="1843" ht="14.25" customHeight="1" x14ac:dyDescent="0.35"/>
    <row r="1844" ht="14.25" customHeight="1" x14ac:dyDescent="0.35"/>
    <row r="1845" ht="14.25" customHeight="1" x14ac:dyDescent="0.35"/>
    <row r="1846" ht="14.25" customHeight="1" x14ac:dyDescent="0.35"/>
    <row r="1847" ht="14.25" customHeight="1" x14ac:dyDescent="0.35"/>
    <row r="1848" ht="14.25" customHeight="1" x14ac:dyDescent="0.35"/>
    <row r="1849" ht="14.25" customHeight="1" x14ac:dyDescent="0.35"/>
    <row r="1850" ht="14.25" customHeight="1" x14ac:dyDescent="0.35"/>
    <row r="1851" ht="14.25" customHeight="1" x14ac:dyDescent="0.35"/>
    <row r="1852" ht="14.25" customHeight="1" x14ac:dyDescent="0.35"/>
    <row r="1853" ht="14.25" customHeight="1" x14ac:dyDescent="0.35"/>
    <row r="1854" ht="14.25" customHeight="1" x14ac:dyDescent="0.35"/>
    <row r="1855" ht="14.25" customHeight="1" x14ac:dyDescent="0.35"/>
    <row r="1856" ht="14.25" customHeight="1" x14ac:dyDescent="0.35"/>
    <row r="1857" ht="14.25" customHeight="1" x14ac:dyDescent="0.35"/>
    <row r="1858" ht="14.25" customHeight="1" x14ac:dyDescent="0.35"/>
    <row r="1859" ht="14.25" customHeight="1" x14ac:dyDescent="0.35"/>
    <row r="1860" ht="14.25" customHeight="1" x14ac:dyDescent="0.35"/>
    <row r="1861" ht="14.25" customHeight="1" x14ac:dyDescent="0.35"/>
    <row r="1862" ht="14.25" customHeight="1" x14ac:dyDescent="0.35"/>
    <row r="1863" ht="14.25" customHeight="1" x14ac:dyDescent="0.35"/>
    <row r="1864" ht="14.25" customHeight="1" x14ac:dyDescent="0.35"/>
    <row r="1865" ht="14.25" customHeight="1" x14ac:dyDescent="0.35"/>
    <row r="1866" ht="14.25" customHeight="1" x14ac:dyDescent="0.35"/>
    <row r="1867" ht="14.25" customHeight="1" x14ac:dyDescent="0.35"/>
    <row r="1868" ht="14.25" customHeight="1" x14ac:dyDescent="0.35"/>
    <row r="1869" ht="14.25" customHeight="1" x14ac:dyDescent="0.35"/>
    <row r="1870" ht="14.25" customHeight="1" x14ac:dyDescent="0.35"/>
    <row r="1871" ht="14.25" customHeight="1" x14ac:dyDescent="0.35"/>
    <row r="1872" ht="14.25" customHeight="1" x14ac:dyDescent="0.35"/>
    <row r="1873" ht="14.25" customHeight="1" x14ac:dyDescent="0.35"/>
    <row r="1874" ht="14.25" customHeight="1" x14ac:dyDescent="0.35"/>
    <row r="1875" ht="14.25" customHeight="1" x14ac:dyDescent="0.35"/>
    <row r="1876" ht="14.25" customHeight="1" x14ac:dyDescent="0.35"/>
    <row r="1877" ht="14.25" customHeight="1" x14ac:dyDescent="0.35"/>
    <row r="1878" ht="14.25" customHeight="1" x14ac:dyDescent="0.35"/>
    <row r="1879" ht="14.25" customHeight="1" x14ac:dyDescent="0.35"/>
    <row r="1880" ht="14.25" customHeight="1" x14ac:dyDescent="0.35"/>
    <row r="1881" ht="14.25" customHeight="1" x14ac:dyDescent="0.35"/>
    <row r="1882" ht="14.25" customHeight="1" x14ac:dyDescent="0.35"/>
    <row r="1883" ht="14.25" customHeight="1" x14ac:dyDescent="0.35"/>
    <row r="1884" ht="14.25" customHeight="1" x14ac:dyDescent="0.35"/>
    <row r="1885" ht="14.25" customHeight="1" x14ac:dyDescent="0.35"/>
    <row r="1886" ht="14.25" customHeight="1" x14ac:dyDescent="0.35"/>
    <row r="1887" ht="14.25" customHeight="1" x14ac:dyDescent="0.35"/>
    <row r="1888" ht="14.25" customHeight="1" x14ac:dyDescent="0.35"/>
    <row r="1889" ht="14.25" customHeight="1" x14ac:dyDescent="0.35"/>
    <row r="1890" ht="14.25" customHeight="1" x14ac:dyDescent="0.35"/>
    <row r="1891" ht="14.25" customHeight="1" x14ac:dyDescent="0.35"/>
    <row r="1892" ht="14.25" customHeight="1" x14ac:dyDescent="0.35"/>
    <row r="1893" ht="14.25" customHeight="1" x14ac:dyDescent="0.35"/>
    <row r="1894" ht="14.25" customHeight="1" x14ac:dyDescent="0.35"/>
    <row r="1895" ht="14.25" customHeight="1" x14ac:dyDescent="0.35"/>
    <row r="1896" ht="14.25" customHeight="1" x14ac:dyDescent="0.35"/>
    <row r="1897" ht="14.25" customHeight="1" x14ac:dyDescent="0.35"/>
    <row r="1898" ht="14.25" customHeight="1" x14ac:dyDescent="0.35"/>
    <row r="1899" ht="14.25" customHeight="1" x14ac:dyDescent="0.35"/>
    <row r="1900" ht="14.25" customHeight="1" x14ac:dyDescent="0.35"/>
    <row r="1901" ht="14.25" customHeight="1" x14ac:dyDescent="0.35"/>
    <row r="1902" ht="14.25" customHeight="1" x14ac:dyDescent="0.35"/>
    <row r="1903" ht="14.25" customHeight="1" x14ac:dyDescent="0.35"/>
    <row r="1904" ht="14.25" customHeight="1" x14ac:dyDescent="0.35"/>
    <row r="1905" ht="14.25" customHeight="1" x14ac:dyDescent="0.35"/>
    <row r="1906" ht="14.25" customHeight="1" x14ac:dyDescent="0.35"/>
    <row r="1907" ht="14.25" customHeight="1" x14ac:dyDescent="0.35"/>
    <row r="1908" ht="14.25" customHeight="1" x14ac:dyDescent="0.35"/>
    <row r="1909" ht="14.25" customHeight="1" x14ac:dyDescent="0.35"/>
    <row r="1910" ht="14.25" customHeight="1" x14ac:dyDescent="0.35"/>
    <row r="1911" ht="14.25" customHeight="1" x14ac:dyDescent="0.35"/>
    <row r="1912" ht="14.25" customHeight="1" x14ac:dyDescent="0.35"/>
    <row r="1913" ht="14.25" customHeight="1" x14ac:dyDescent="0.35"/>
    <row r="1914" ht="14.25" customHeight="1" x14ac:dyDescent="0.35"/>
    <row r="1915" ht="14.25" customHeight="1" x14ac:dyDescent="0.35"/>
    <row r="1916" ht="14.25" customHeight="1" x14ac:dyDescent="0.35"/>
    <row r="1917" ht="14.25" customHeight="1" x14ac:dyDescent="0.35"/>
    <row r="1918" ht="14.25" customHeight="1" x14ac:dyDescent="0.35"/>
    <row r="1919" ht="14.25" customHeight="1" x14ac:dyDescent="0.35"/>
    <row r="1920" ht="14.25" customHeight="1" x14ac:dyDescent="0.35"/>
    <row r="1921" ht="14.25" customHeight="1" x14ac:dyDescent="0.35"/>
    <row r="1922" ht="14.25" customHeight="1" x14ac:dyDescent="0.35"/>
    <row r="1923" ht="14.25" customHeight="1" x14ac:dyDescent="0.35"/>
    <row r="1924" ht="14.25" customHeight="1" x14ac:dyDescent="0.35"/>
    <row r="1925" ht="14.25" customHeight="1" x14ac:dyDescent="0.35"/>
    <row r="1926" ht="14.25" customHeight="1" x14ac:dyDescent="0.35"/>
    <row r="1927" ht="14.25" customHeight="1" x14ac:dyDescent="0.35"/>
    <row r="1928" ht="14.25" customHeight="1" x14ac:dyDescent="0.35"/>
    <row r="1929" ht="14.25" customHeight="1" x14ac:dyDescent="0.35"/>
    <row r="1930" ht="14.25" customHeight="1" x14ac:dyDescent="0.35"/>
    <row r="1931" ht="14.25" customHeight="1" x14ac:dyDescent="0.35"/>
    <row r="1932" ht="14.25" customHeight="1" x14ac:dyDescent="0.35"/>
    <row r="1933" ht="14.25" customHeight="1" x14ac:dyDescent="0.35"/>
    <row r="1934" ht="14.25" customHeight="1" x14ac:dyDescent="0.35"/>
    <row r="1935" ht="14.25" customHeight="1" x14ac:dyDescent="0.35"/>
    <row r="1936" ht="14.25" customHeight="1" x14ac:dyDescent="0.35"/>
    <row r="1937" ht="14.25" customHeight="1" x14ac:dyDescent="0.35"/>
    <row r="1938" ht="14.25" customHeight="1" x14ac:dyDescent="0.35"/>
    <row r="1939" ht="14.25" customHeight="1" x14ac:dyDescent="0.35"/>
    <row r="1940" ht="14.25" customHeight="1" x14ac:dyDescent="0.35"/>
    <row r="1941" ht="14.25" customHeight="1" x14ac:dyDescent="0.35"/>
    <row r="1942" ht="14.25" customHeight="1" x14ac:dyDescent="0.35"/>
    <row r="1943" ht="14.25" customHeight="1" x14ac:dyDescent="0.35"/>
    <row r="1944" ht="14.25" customHeight="1" x14ac:dyDescent="0.35"/>
    <row r="1945" ht="14.25" customHeight="1" x14ac:dyDescent="0.35"/>
    <row r="1946" ht="14.25" customHeight="1" x14ac:dyDescent="0.35"/>
    <row r="1947" ht="14.25" customHeight="1" x14ac:dyDescent="0.35"/>
    <row r="1948" ht="14.25" customHeight="1" x14ac:dyDescent="0.35"/>
    <row r="1949" ht="14.25" customHeight="1" x14ac:dyDescent="0.35"/>
    <row r="1950" ht="14.25" customHeight="1" x14ac:dyDescent="0.35"/>
    <row r="1951" ht="14.25" customHeight="1" x14ac:dyDescent="0.35"/>
    <row r="1952" ht="14.25" customHeight="1" x14ac:dyDescent="0.35"/>
    <row r="1953" ht="14.25" customHeight="1" x14ac:dyDescent="0.35"/>
    <row r="1954" ht="14.25" customHeight="1" x14ac:dyDescent="0.35"/>
    <row r="1955" ht="14.25" customHeight="1" x14ac:dyDescent="0.35"/>
    <row r="1956" ht="14.25" customHeight="1" x14ac:dyDescent="0.35"/>
    <row r="1957" ht="14.25" customHeight="1" x14ac:dyDescent="0.35"/>
    <row r="1958" ht="14.25" customHeight="1" x14ac:dyDescent="0.35"/>
    <row r="1959" ht="14.25" customHeight="1" x14ac:dyDescent="0.35"/>
    <row r="1960" ht="14.25" customHeight="1" x14ac:dyDescent="0.35"/>
    <row r="1961" ht="14.25" customHeight="1" x14ac:dyDescent="0.35"/>
    <row r="1962" ht="14.25" customHeight="1" x14ac:dyDescent="0.35"/>
    <row r="1963" ht="14.25" customHeight="1" x14ac:dyDescent="0.35"/>
    <row r="1964" ht="14.25" customHeight="1" x14ac:dyDescent="0.35"/>
    <row r="1965" ht="14.25" customHeight="1" x14ac:dyDescent="0.35"/>
    <row r="1966" ht="14.25" customHeight="1" x14ac:dyDescent="0.35"/>
    <row r="1967" ht="14.25" customHeight="1" x14ac:dyDescent="0.35"/>
    <row r="1968" ht="14.25" customHeight="1" x14ac:dyDescent="0.35"/>
    <row r="1969" ht="14.25" customHeight="1" x14ac:dyDescent="0.35"/>
    <row r="1970" ht="14.25" customHeight="1" x14ac:dyDescent="0.35"/>
    <row r="1971" ht="14.25" customHeight="1" x14ac:dyDescent="0.35"/>
    <row r="1972" ht="14.25" customHeight="1" x14ac:dyDescent="0.35"/>
    <row r="1973" ht="14.25" customHeight="1" x14ac:dyDescent="0.35"/>
    <row r="1974" ht="14.25" customHeight="1" x14ac:dyDescent="0.35"/>
    <row r="1975" ht="14.25" customHeight="1" x14ac:dyDescent="0.35"/>
    <row r="1976" ht="14.25" customHeight="1" x14ac:dyDescent="0.35"/>
    <row r="1977" ht="14.25" customHeight="1" x14ac:dyDescent="0.35"/>
    <row r="1978" ht="14.25" customHeight="1" x14ac:dyDescent="0.35"/>
    <row r="1979" ht="14.25" customHeight="1" x14ac:dyDescent="0.35"/>
    <row r="1980" ht="14.25" customHeight="1" x14ac:dyDescent="0.35"/>
    <row r="1981" ht="14.25" customHeight="1" x14ac:dyDescent="0.35"/>
    <row r="1982" ht="14.25" customHeight="1" x14ac:dyDescent="0.35"/>
    <row r="1983" ht="14.25" customHeight="1" x14ac:dyDescent="0.35"/>
    <row r="1984" ht="14.25" customHeight="1" x14ac:dyDescent="0.35"/>
    <row r="1985" ht="14.25" customHeight="1" x14ac:dyDescent="0.35"/>
    <row r="1986" ht="14.25" customHeight="1" x14ac:dyDescent="0.35"/>
    <row r="1987" ht="14.25" customHeight="1" x14ac:dyDescent="0.35"/>
    <row r="1988" ht="14.25" customHeight="1" x14ac:dyDescent="0.35"/>
    <row r="1989" ht="14.25" customHeight="1" x14ac:dyDescent="0.35"/>
    <row r="1990" ht="14.25" customHeight="1" x14ac:dyDescent="0.35"/>
    <row r="1991" ht="14.25" customHeight="1" x14ac:dyDescent="0.35"/>
    <row r="1992" ht="14.25" customHeight="1" x14ac:dyDescent="0.35"/>
    <row r="1993" ht="14.25" customHeight="1" x14ac:dyDescent="0.35"/>
    <row r="1994" ht="14.25" customHeight="1" x14ac:dyDescent="0.35"/>
    <row r="1995" ht="14.25" customHeight="1" x14ac:dyDescent="0.35"/>
    <row r="1996" ht="14.25" customHeight="1" x14ac:dyDescent="0.35"/>
    <row r="1997" ht="14.25" customHeight="1" x14ac:dyDescent="0.35"/>
    <row r="1998" ht="14.25" customHeight="1" x14ac:dyDescent="0.35"/>
    <row r="1999" ht="14.25" customHeight="1" x14ac:dyDescent="0.35"/>
    <row r="2000" ht="14.25" customHeight="1" x14ac:dyDescent="0.35"/>
    <row r="2001" ht="14.25" customHeight="1" x14ac:dyDescent="0.35"/>
    <row r="2002" ht="14.25" customHeight="1" x14ac:dyDescent="0.35"/>
    <row r="2003" ht="14.25" customHeight="1" x14ac:dyDescent="0.35"/>
    <row r="2004" ht="14.25" customHeight="1" x14ac:dyDescent="0.35"/>
    <row r="2005" ht="14.25" customHeight="1" x14ac:dyDescent="0.35"/>
    <row r="2006" ht="14.25" customHeight="1" x14ac:dyDescent="0.35"/>
    <row r="2007" ht="14.25" customHeight="1" x14ac:dyDescent="0.35"/>
    <row r="2008" ht="14.25" customHeight="1" x14ac:dyDescent="0.35"/>
    <row r="2009" ht="14.25" customHeight="1" x14ac:dyDescent="0.35"/>
    <row r="2010" ht="14.25" customHeight="1" x14ac:dyDescent="0.35"/>
    <row r="2011" ht="14.25" customHeight="1" x14ac:dyDescent="0.35"/>
    <row r="2012" ht="14.25" customHeight="1" x14ac:dyDescent="0.35"/>
    <row r="2013" ht="14.25" customHeight="1" x14ac:dyDescent="0.35"/>
    <row r="2014" ht="14.25" customHeight="1" x14ac:dyDescent="0.35"/>
    <row r="2015" ht="14.25" customHeight="1" x14ac:dyDescent="0.35"/>
    <row r="2016" ht="14.25" customHeight="1" x14ac:dyDescent="0.35"/>
    <row r="2017" ht="14.25" customHeight="1" x14ac:dyDescent="0.35"/>
    <row r="2018" ht="14.25" customHeight="1" x14ac:dyDescent="0.35"/>
    <row r="2019" ht="14.25" customHeight="1" x14ac:dyDescent="0.35"/>
    <row r="2020" ht="14.25" customHeight="1" x14ac:dyDescent="0.35"/>
    <row r="2021" ht="14.25" customHeight="1" x14ac:dyDescent="0.35"/>
    <row r="2022" ht="14.25" customHeight="1" x14ac:dyDescent="0.35"/>
    <row r="2023" ht="14.25" customHeight="1" x14ac:dyDescent="0.35"/>
    <row r="2024" ht="14.25" customHeight="1" x14ac:dyDescent="0.35"/>
    <row r="2025" ht="14.25" customHeight="1" x14ac:dyDescent="0.35"/>
    <row r="2026" ht="14.25" customHeight="1" x14ac:dyDescent="0.35"/>
    <row r="2027" ht="14.25" customHeight="1" x14ac:dyDescent="0.35"/>
    <row r="2028" ht="14.25" customHeight="1" x14ac:dyDescent="0.35"/>
    <row r="2029" ht="14.25" customHeight="1" x14ac:dyDescent="0.35"/>
    <row r="2030" ht="14.25" customHeight="1" x14ac:dyDescent="0.35"/>
    <row r="2031" ht="14.25" customHeight="1" x14ac:dyDescent="0.35"/>
    <row r="2032" ht="14.25" customHeight="1" x14ac:dyDescent="0.35"/>
    <row r="2033" ht="14.25" customHeight="1" x14ac:dyDescent="0.35"/>
    <row r="2034" ht="14.25" customHeight="1" x14ac:dyDescent="0.35"/>
    <row r="2035" ht="14.25" customHeight="1" x14ac:dyDescent="0.35"/>
    <row r="2036" ht="14.25" customHeight="1" x14ac:dyDescent="0.35"/>
    <row r="2037" ht="14.25" customHeight="1" x14ac:dyDescent="0.35"/>
    <row r="2038" ht="14.25" customHeight="1" x14ac:dyDescent="0.35"/>
    <row r="2039" ht="14.25" customHeight="1" x14ac:dyDescent="0.35"/>
    <row r="2040" ht="14.25" customHeight="1" x14ac:dyDescent="0.35"/>
    <row r="2041" ht="14.25" customHeight="1" x14ac:dyDescent="0.35"/>
    <row r="2042" ht="14.25" customHeight="1" x14ac:dyDescent="0.35"/>
    <row r="2043" ht="14.25" customHeight="1" x14ac:dyDescent="0.35"/>
    <row r="2044" ht="14.25" customHeight="1" x14ac:dyDescent="0.35"/>
    <row r="2045" ht="14.25" customHeight="1" x14ac:dyDescent="0.35"/>
    <row r="2046" ht="14.25" customHeight="1" x14ac:dyDescent="0.35"/>
    <row r="2047" ht="14.25" customHeight="1" x14ac:dyDescent="0.35"/>
    <row r="2048" ht="14.25" customHeight="1" x14ac:dyDescent="0.35"/>
    <row r="2049" ht="14.25" customHeight="1" x14ac:dyDescent="0.35"/>
    <row r="2050" ht="14.25" customHeight="1" x14ac:dyDescent="0.35"/>
    <row r="2051" ht="14.25" customHeight="1" x14ac:dyDescent="0.35"/>
    <row r="2052" ht="14.25" customHeight="1" x14ac:dyDescent="0.35"/>
    <row r="2053" ht="14.25" customHeight="1" x14ac:dyDescent="0.35"/>
    <row r="2054" ht="14.25" customHeight="1" x14ac:dyDescent="0.35"/>
    <row r="2055" ht="14.25" customHeight="1" x14ac:dyDescent="0.35"/>
    <row r="2056" ht="14.25" customHeight="1" x14ac:dyDescent="0.35"/>
    <row r="2057" ht="14.25" customHeight="1" x14ac:dyDescent="0.35"/>
    <row r="2058" ht="14.25" customHeight="1" x14ac:dyDescent="0.35"/>
    <row r="2059" ht="14.25" customHeight="1" x14ac:dyDescent="0.35"/>
    <row r="2060" ht="14.25" customHeight="1" x14ac:dyDescent="0.35"/>
    <row r="2061" ht="14.25" customHeight="1" x14ac:dyDescent="0.35"/>
    <row r="2062" ht="14.25" customHeight="1" x14ac:dyDescent="0.35"/>
    <row r="2063" ht="14.25" customHeight="1" x14ac:dyDescent="0.35"/>
    <row r="2064" ht="14.25" customHeight="1" x14ac:dyDescent="0.35"/>
    <row r="2065" ht="14.25" customHeight="1" x14ac:dyDescent="0.35"/>
    <row r="2066" ht="14.25" customHeight="1" x14ac:dyDescent="0.35"/>
    <row r="2067" ht="14.25" customHeight="1" x14ac:dyDescent="0.35"/>
    <row r="2068" ht="14.25" customHeight="1" x14ac:dyDescent="0.35"/>
    <row r="2069" ht="14.25" customHeight="1" x14ac:dyDescent="0.35"/>
    <row r="2070" ht="14.25" customHeight="1" x14ac:dyDescent="0.35"/>
    <row r="2071" ht="14.25" customHeight="1" x14ac:dyDescent="0.35"/>
    <row r="2072" ht="14.25" customHeight="1" x14ac:dyDescent="0.35"/>
    <row r="2073" ht="14.25" customHeight="1" x14ac:dyDescent="0.35"/>
    <row r="2074" ht="14.25" customHeight="1" x14ac:dyDescent="0.35"/>
    <row r="2075" ht="14.25" customHeight="1" x14ac:dyDescent="0.35"/>
    <row r="2076" ht="14.25" customHeight="1" x14ac:dyDescent="0.35"/>
    <row r="2077" ht="14.25" customHeight="1" x14ac:dyDescent="0.35"/>
    <row r="2078" ht="14.25" customHeight="1" x14ac:dyDescent="0.35"/>
    <row r="2079" ht="14.25" customHeight="1" x14ac:dyDescent="0.35"/>
    <row r="2080" ht="14.25" customHeight="1" x14ac:dyDescent="0.35"/>
    <row r="2081" ht="14.25" customHeight="1" x14ac:dyDescent="0.35"/>
    <row r="2082" ht="14.25" customHeight="1" x14ac:dyDescent="0.35"/>
    <row r="2083" ht="14.25" customHeight="1" x14ac:dyDescent="0.35"/>
    <row r="2084" ht="14.25" customHeight="1" x14ac:dyDescent="0.35"/>
    <row r="2085" ht="14.25" customHeight="1" x14ac:dyDescent="0.35"/>
    <row r="2086" ht="14.25" customHeight="1" x14ac:dyDescent="0.35"/>
    <row r="2087" ht="14.25" customHeight="1" x14ac:dyDescent="0.35"/>
    <row r="2088" ht="14.25" customHeight="1" x14ac:dyDescent="0.35"/>
    <row r="2089" ht="14.25" customHeight="1" x14ac:dyDescent="0.35"/>
    <row r="2090" ht="14.25" customHeight="1" x14ac:dyDescent="0.35"/>
    <row r="2091" ht="14.25" customHeight="1" x14ac:dyDescent="0.35"/>
    <row r="2092" ht="14.25" customHeight="1" x14ac:dyDescent="0.35"/>
    <row r="2093" ht="14.25" customHeight="1" x14ac:dyDescent="0.35"/>
    <row r="2094" ht="14.25" customHeight="1" x14ac:dyDescent="0.35"/>
    <row r="2095" ht="14.25" customHeight="1" x14ac:dyDescent="0.35"/>
    <row r="2096" ht="14.25" customHeight="1" x14ac:dyDescent="0.35"/>
    <row r="2097" ht="14.25" customHeight="1" x14ac:dyDescent="0.35"/>
    <row r="2098" ht="14.25" customHeight="1" x14ac:dyDescent="0.35"/>
    <row r="2099" ht="14.25" customHeight="1" x14ac:dyDescent="0.35"/>
    <row r="2100" ht="14.25" customHeight="1" x14ac:dyDescent="0.35"/>
    <row r="2101" ht="14.25" customHeight="1" x14ac:dyDescent="0.35"/>
    <row r="2102" ht="14.25" customHeight="1" x14ac:dyDescent="0.35"/>
    <row r="2103" ht="14.25" customHeight="1" x14ac:dyDescent="0.35"/>
    <row r="2104" ht="14.25" customHeight="1" x14ac:dyDescent="0.35"/>
    <row r="2105" ht="14.25" customHeight="1" x14ac:dyDescent="0.35"/>
    <row r="2106" ht="14.25" customHeight="1" x14ac:dyDescent="0.35"/>
    <row r="2107" ht="14.25" customHeight="1" x14ac:dyDescent="0.35"/>
    <row r="2108" ht="14.25" customHeight="1" x14ac:dyDescent="0.35"/>
    <row r="2109" ht="14.25" customHeight="1" x14ac:dyDescent="0.35"/>
    <row r="2110" ht="14.25" customHeight="1" x14ac:dyDescent="0.35"/>
    <row r="2111" ht="14.25" customHeight="1" x14ac:dyDescent="0.35"/>
    <row r="2112" ht="14.25" customHeight="1" x14ac:dyDescent="0.35"/>
    <row r="2113" ht="14.25" customHeight="1" x14ac:dyDescent="0.35"/>
    <row r="2114" ht="14.25" customHeight="1" x14ac:dyDescent="0.35"/>
    <row r="2115" ht="14.25" customHeight="1" x14ac:dyDescent="0.35"/>
    <row r="2116" ht="14.25" customHeight="1" x14ac:dyDescent="0.35"/>
    <row r="2117" ht="14.25" customHeight="1" x14ac:dyDescent="0.35"/>
    <row r="2118" ht="14.25" customHeight="1" x14ac:dyDescent="0.35"/>
    <row r="2119" ht="14.25" customHeight="1" x14ac:dyDescent="0.35"/>
    <row r="2120" ht="14.25" customHeight="1" x14ac:dyDescent="0.35"/>
    <row r="2121" ht="14.25" customHeight="1" x14ac:dyDescent="0.35"/>
    <row r="2122" ht="14.25" customHeight="1" x14ac:dyDescent="0.35"/>
    <row r="2123" ht="14.25" customHeight="1" x14ac:dyDescent="0.35"/>
    <row r="2124" ht="14.25" customHeight="1" x14ac:dyDescent="0.35"/>
    <row r="2125" ht="14.25" customHeight="1" x14ac:dyDescent="0.35"/>
    <row r="2126" ht="14.25" customHeight="1" x14ac:dyDescent="0.35"/>
    <row r="2127" ht="14.25" customHeight="1" x14ac:dyDescent="0.35"/>
    <row r="2128" ht="14.25" customHeight="1" x14ac:dyDescent="0.35"/>
    <row r="2129" ht="14.25" customHeight="1" x14ac:dyDescent="0.35"/>
    <row r="2130" ht="14.25" customHeight="1" x14ac:dyDescent="0.35"/>
    <row r="2131" ht="14.25" customHeight="1" x14ac:dyDescent="0.35"/>
    <row r="2132" ht="14.25" customHeight="1" x14ac:dyDescent="0.35"/>
    <row r="2133" ht="14.25" customHeight="1" x14ac:dyDescent="0.35"/>
    <row r="2134" ht="14.25" customHeight="1" x14ac:dyDescent="0.35"/>
    <row r="2135" ht="14.25" customHeight="1" x14ac:dyDescent="0.35"/>
    <row r="2136" ht="14.25" customHeight="1" x14ac:dyDescent="0.35"/>
    <row r="2137" ht="14.25" customHeight="1" x14ac:dyDescent="0.35"/>
    <row r="2138" ht="14.25" customHeight="1" x14ac:dyDescent="0.35"/>
    <row r="2139" ht="14.25" customHeight="1" x14ac:dyDescent="0.35"/>
    <row r="2140" ht="14.25" customHeight="1" x14ac:dyDescent="0.35"/>
    <row r="2141" ht="14.25" customHeight="1" x14ac:dyDescent="0.35"/>
    <row r="2142" ht="14.25" customHeight="1" x14ac:dyDescent="0.35"/>
    <row r="2143" ht="14.25" customHeight="1" x14ac:dyDescent="0.35"/>
    <row r="2144" ht="14.25" customHeight="1" x14ac:dyDescent="0.35"/>
    <row r="2145" ht="14.25" customHeight="1" x14ac:dyDescent="0.35"/>
    <row r="2146" ht="14.25" customHeight="1" x14ac:dyDescent="0.35"/>
    <row r="2147" ht="14.25" customHeight="1" x14ac:dyDescent="0.35"/>
    <row r="2148" ht="14.25" customHeight="1" x14ac:dyDescent="0.35"/>
    <row r="2149" ht="14.25" customHeight="1" x14ac:dyDescent="0.35"/>
    <row r="2150" ht="14.25" customHeight="1" x14ac:dyDescent="0.35"/>
    <row r="2151" ht="14.25" customHeight="1" x14ac:dyDescent="0.35"/>
    <row r="2152" ht="14.25" customHeight="1" x14ac:dyDescent="0.35"/>
    <row r="2153" ht="14.25" customHeight="1" x14ac:dyDescent="0.35"/>
    <row r="2154" ht="14.25" customHeight="1" x14ac:dyDescent="0.35"/>
    <row r="2155" ht="14.25" customHeight="1" x14ac:dyDescent="0.35"/>
    <row r="2156" ht="14.25" customHeight="1" x14ac:dyDescent="0.35"/>
    <row r="2157" ht="14.25" customHeight="1" x14ac:dyDescent="0.35"/>
    <row r="2158" ht="14.25" customHeight="1" x14ac:dyDescent="0.35"/>
    <row r="2159" ht="14.25" customHeight="1" x14ac:dyDescent="0.35"/>
    <row r="2160" ht="14.25" customHeight="1" x14ac:dyDescent="0.35"/>
    <row r="2161" ht="14.25" customHeight="1" x14ac:dyDescent="0.35"/>
    <row r="2162" ht="14.25" customHeight="1" x14ac:dyDescent="0.35"/>
    <row r="2163" ht="14.25" customHeight="1" x14ac:dyDescent="0.35"/>
    <row r="2164" ht="14.25" customHeight="1" x14ac:dyDescent="0.35"/>
    <row r="2165" ht="14.25" customHeight="1" x14ac:dyDescent="0.35"/>
    <row r="2166" ht="14.25" customHeight="1" x14ac:dyDescent="0.35"/>
    <row r="2167" ht="14.25" customHeight="1" x14ac:dyDescent="0.35"/>
    <row r="2168" ht="14.25" customHeight="1" x14ac:dyDescent="0.35"/>
    <row r="2169" ht="14.25" customHeight="1" x14ac:dyDescent="0.35"/>
    <row r="2170" ht="14.25" customHeight="1" x14ac:dyDescent="0.35"/>
    <row r="2171" ht="14.25" customHeight="1" x14ac:dyDescent="0.35"/>
    <row r="2172" ht="14.25" customHeight="1" x14ac:dyDescent="0.35"/>
    <row r="2173" ht="14.25" customHeight="1" x14ac:dyDescent="0.35"/>
    <row r="2174" ht="14.25" customHeight="1" x14ac:dyDescent="0.35"/>
    <row r="2175" ht="14.25" customHeight="1" x14ac:dyDescent="0.35"/>
    <row r="2176" ht="14.25" customHeight="1" x14ac:dyDescent="0.35"/>
    <row r="2177" ht="14.25" customHeight="1" x14ac:dyDescent="0.35"/>
    <row r="2178" ht="14.25" customHeight="1" x14ac:dyDescent="0.35"/>
    <row r="2179" ht="14.25" customHeight="1" x14ac:dyDescent="0.35"/>
    <row r="2180" ht="14.25" customHeight="1" x14ac:dyDescent="0.35"/>
    <row r="2181" ht="14.25" customHeight="1" x14ac:dyDescent="0.35"/>
    <row r="2182" ht="14.25" customHeight="1" x14ac:dyDescent="0.35"/>
    <row r="2183" ht="14.25" customHeight="1" x14ac:dyDescent="0.35"/>
    <row r="2184" ht="14.25" customHeight="1" x14ac:dyDescent="0.35"/>
    <row r="2185" ht="14.25" customHeight="1" x14ac:dyDescent="0.35"/>
    <row r="2186" ht="14.25" customHeight="1" x14ac:dyDescent="0.35"/>
    <row r="2187" ht="14.25" customHeight="1" x14ac:dyDescent="0.35"/>
    <row r="2188" ht="14.25" customHeight="1" x14ac:dyDescent="0.35"/>
    <row r="2189" ht="14.25" customHeight="1" x14ac:dyDescent="0.35"/>
    <row r="2190" ht="14.25" customHeight="1" x14ac:dyDescent="0.35"/>
    <row r="2191" ht="14.25" customHeight="1" x14ac:dyDescent="0.35"/>
    <row r="2192" ht="14.25" customHeight="1" x14ac:dyDescent="0.35"/>
    <row r="2193" ht="14.25" customHeight="1" x14ac:dyDescent="0.35"/>
    <row r="2194" ht="14.25" customHeight="1" x14ac:dyDescent="0.35"/>
    <row r="2195" ht="14.25" customHeight="1" x14ac:dyDescent="0.35"/>
    <row r="2196" ht="14.25" customHeight="1" x14ac:dyDescent="0.35"/>
    <row r="2197" ht="14.25" customHeight="1" x14ac:dyDescent="0.35"/>
    <row r="2198" ht="14.25" customHeight="1" x14ac:dyDescent="0.35"/>
    <row r="2199" ht="14.25" customHeight="1" x14ac:dyDescent="0.35"/>
    <row r="2200" ht="14.25" customHeight="1" x14ac:dyDescent="0.35"/>
    <row r="2201" ht="14.25" customHeight="1" x14ac:dyDescent="0.35"/>
    <row r="2202" ht="14.25" customHeight="1" x14ac:dyDescent="0.35"/>
    <row r="2203" ht="14.25" customHeight="1" x14ac:dyDescent="0.35"/>
    <row r="2204" ht="14.25" customHeight="1" x14ac:dyDescent="0.35"/>
    <row r="2205" ht="14.25" customHeight="1" x14ac:dyDescent="0.35"/>
    <row r="2206" ht="14.25" customHeight="1" x14ac:dyDescent="0.35"/>
    <row r="2207" ht="14.25" customHeight="1" x14ac:dyDescent="0.35"/>
    <row r="2208" ht="14.25" customHeight="1" x14ac:dyDescent="0.35"/>
    <row r="2209" ht="14.25" customHeight="1" x14ac:dyDescent="0.35"/>
    <row r="2210" ht="14.25" customHeight="1" x14ac:dyDescent="0.35"/>
    <row r="2211" ht="14.25" customHeight="1" x14ac:dyDescent="0.35"/>
    <row r="2212" ht="14.25" customHeight="1" x14ac:dyDescent="0.35"/>
    <row r="2213" ht="14.25" customHeight="1" x14ac:dyDescent="0.35"/>
    <row r="2214" ht="14.25" customHeight="1" x14ac:dyDescent="0.35"/>
    <row r="2215" ht="14.25" customHeight="1" x14ac:dyDescent="0.35"/>
    <row r="2216" ht="14.25" customHeight="1" x14ac:dyDescent="0.35"/>
    <row r="2217" ht="14.25" customHeight="1" x14ac:dyDescent="0.35"/>
    <row r="2218" ht="14.25" customHeight="1" x14ac:dyDescent="0.35"/>
    <row r="2219" ht="14.25" customHeight="1" x14ac:dyDescent="0.35"/>
    <row r="2220" ht="14.25" customHeight="1" x14ac:dyDescent="0.35"/>
    <row r="2221" ht="14.25" customHeight="1" x14ac:dyDescent="0.35"/>
    <row r="2222" ht="14.25" customHeight="1" x14ac:dyDescent="0.35"/>
    <row r="2223" ht="14.25" customHeight="1" x14ac:dyDescent="0.35"/>
    <row r="2224" ht="14.25" customHeight="1" x14ac:dyDescent="0.35"/>
    <row r="2225" ht="14.25" customHeight="1" x14ac:dyDescent="0.35"/>
    <row r="2226" ht="14.25" customHeight="1" x14ac:dyDescent="0.35"/>
    <row r="2227" ht="14.25" customHeight="1" x14ac:dyDescent="0.35"/>
    <row r="2228" ht="14.25" customHeight="1" x14ac:dyDescent="0.35"/>
    <row r="2229" ht="14.25" customHeight="1" x14ac:dyDescent="0.35"/>
    <row r="2230" ht="14.25" customHeight="1" x14ac:dyDescent="0.35"/>
    <row r="2231" ht="14.25" customHeight="1" x14ac:dyDescent="0.35"/>
    <row r="2232" ht="14.25" customHeight="1" x14ac:dyDescent="0.35"/>
    <row r="2233" ht="14.25" customHeight="1" x14ac:dyDescent="0.35"/>
    <row r="2234" ht="14.25" customHeight="1" x14ac:dyDescent="0.35"/>
    <row r="2235" ht="14.25" customHeight="1" x14ac:dyDescent="0.35"/>
    <row r="2236" ht="14.25" customHeight="1" x14ac:dyDescent="0.35"/>
    <row r="2237" ht="14.25" customHeight="1" x14ac:dyDescent="0.35"/>
    <row r="2238" ht="14.25" customHeight="1" x14ac:dyDescent="0.35"/>
    <row r="2239" ht="14.25" customHeight="1" x14ac:dyDescent="0.35"/>
    <row r="2240" ht="14.25" customHeight="1" x14ac:dyDescent="0.35"/>
    <row r="2241" ht="14.25" customHeight="1" x14ac:dyDescent="0.35"/>
    <row r="2242" ht="14.25" customHeight="1" x14ac:dyDescent="0.35"/>
    <row r="2243" ht="14.25" customHeight="1" x14ac:dyDescent="0.35"/>
    <row r="2244" ht="14.25" customHeight="1" x14ac:dyDescent="0.35"/>
    <row r="2245" ht="14.25" customHeight="1" x14ac:dyDescent="0.35"/>
    <row r="2246" ht="14.25" customHeight="1" x14ac:dyDescent="0.35"/>
    <row r="2247" ht="14.25" customHeight="1" x14ac:dyDescent="0.35"/>
    <row r="2248" ht="14.25" customHeight="1" x14ac:dyDescent="0.35"/>
    <row r="2249" ht="14.25" customHeight="1" x14ac:dyDescent="0.35"/>
    <row r="2250" ht="14.25" customHeight="1" x14ac:dyDescent="0.35"/>
    <row r="2251" ht="14.25" customHeight="1" x14ac:dyDescent="0.35"/>
    <row r="2252" ht="14.25" customHeight="1" x14ac:dyDescent="0.35"/>
    <row r="2253" ht="14.25" customHeight="1" x14ac:dyDescent="0.35"/>
    <row r="2254" ht="14.25" customHeight="1" x14ac:dyDescent="0.35"/>
    <row r="2255" ht="14.25" customHeight="1" x14ac:dyDescent="0.35"/>
    <row r="2256" ht="14.25" customHeight="1" x14ac:dyDescent="0.35"/>
    <row r="2257" ht="14.25" customHeight="1" x14ac:dyDescent="0.35"/>
    <row r="2258" ht="14.25" customHeight="1" x14ac:dyDescent="0.35"/>
    <row r="2259" ht="14.25" customHeight="1" x14ac:dyDescent="0.35"/>
    <row r="2260" ht="14.25" customHeight="1" x14ac:dyDescent="0.35"/>
    <row r="2261" ht="14.25" customHeight="1" x14ac:dyDescent="0.35"/>
    <row r="2262" ht="14.25" customHeight="1" x14ac:dyDescent="0.35"/>
    <row r="2263" ht="14.25" customHeight="1" x14ac:dyDescent="0.35"/>
    <row r="2264" ht="14.25" customHeight="1" x14ac:dyDescent="0.35"/>
    <row r="2265" ht="14.25" customHeight="1" x14ac:dyDescent="0.35"/>
    <row r="2266" ht="14.25" customHeight="1" x14ac:dyDescent="0.35"/>
    <row r="2267" ht="14.25" customHeight="1" x14ac:dyDescent="0.35"/>
    <row r="2268" ht="14.25" customHeight="1" x14ac:dyDescent="0.35"/>
    <row r="2269" ht="14.25" customHeight="1" x14ac:dyDescent="0.35"/>
    <row r="2270" ht="14.25" customHeight="1" x14ac:dyDescent="0.35"/>
    <row r="2271" ht="14.25" customHeight="1" x14ac:dyDescent="0.35"/>
    <row r="2272" ht="14.25" customHeight="1" x14ac:dyDescent="0.35"/>
    <row r="2273" ht="14.25" customHeight="1" x14ac:dyDescent="0.35"/>
    <row r="2274" ht="14.25" customHeight="1" x14ac:dyDescent="0.35"/>
    <row r="2275" ht="14.25" customHeight="1" x14ac:dyDescent="0.35"/>
    <row r="2276" ht="14.25" customHeight="1" x14ac:dyDescent="0.35"/>
    <row r="2277" ht="14.25" customHeight="1" x14ac:dyDescent="0.35"/>
    <row r="2278" ht="14.25" customHeight="1" x14ac:dyDescent="0.35"/>
    <row r="2279" ht="14.25" customHeight="1" x14ac:dyDescent="0.35"/>
    <row r="2280" ht="14.25" customHeight="1" x14ac:dyDescent="0.35"/>
    <row r="2281" ht="14.25" customHeight="1" x14ac:dyDescent="0.35"/>
    <row r="2282" ht="14.25" customHeight="1" x14ac:dyDescent="0.35"/>
    <row r="2283" ht="14.25" customHeight="1" x14ac:dyDescent="0.35"/>
    <row r="2284" ht="14.25" customHeight="1" x14ac:dyDescent="0.35"/>
    <row r="2285" ht="14.25" customHeight="1" x14ac:dyDescent="0.35"/>
    <row r="2286" ht="14.25" customHeight="1" x14ac:dyDescent="0.35"/>
    <row r="2287" ht="14.25" customHeight="1" x14ac:dyDescent="0.35"/>
    <row r="2288" ht="14.25" customHeight="1" x14ac:dyDescent="0.35"/>
    <row r="2289" ht="14.25" customHeight="1" x14ac:dyDescent="0.35"/>
    <row r="2290" ht="14.25" customHeight="1" x14ac:dyDescent="0.35"/>
    <row r="2291" ht="14.25" customHeight="1" x14ac:dyDescent="0.35"/>
    <row r="2292" ht="14.25" customHeight="1" x14ac:dyDescent="0.35"/>
    <row r="2293" ht="14.25" customHeight="1" x14ac:dyDescent="0.35"/>
    <row r="2294" ht="14.25" customHeight="1" x14ac:dyDescent="0.35"/>
    <row r="2295" ht="14.25" customHeight="1" x14ac:dyDescent="0.35"/>
    <row r="2296" ht="14.25" customHeight="1" x14ac:dyDescent="0.35"/>
    <row r="2297" ht="14.25" customHeight="1" x14ac:dyDescent="0.35"/>
    <row r="2298" ht="14.25" customHeight="1" x14ac:dyDescent="0.35"/>
    <row r="2299" ht="14.25" customHeight="1" x14ac:dyDescent="0.35"/>
    <row r="2300" ht="14.25" customHeight="1" x14ac:dyDescent="0.35"/>
    <row r="2301" ht="14.25" customHeight="1" x14ac:dyDescent="0.35"/>
    <row r="2302" ht="14.25" customHeight="1" x14ac:dyDescent="0.35"/>
    <row r="2303" ht="14.25" customHeight="1" x14ac:dyDescent="0.35"/>
    <row r="2304" ht="14.25" customHeight="1" x14ac:dyDescent="0.35"/>
    <row r="2305" ht="14.25" customHeight="1" x14ac:dyDescent="0.35"/>
    <row r="2306" ht="14.25" customHeight="1" x14ac:dyDescent="0.35"/>
    <row r="2307" ht="14.25" customHeight="1" x14ac:dyDescent="0.35"/>
    <row r="2308" ht="14.25" customHeight="1" x14ac:dyDescent="0.35"/>
    <row r="2309" ht="14.25" customHeight="1" x14ac:dyDescent="0.35"/>
    <row r="2310" ht="14.25" customHeight="1" x14ac:dyDescent="0.35"/>
    <row r="2311" ht="14.25" customHeight="1" x14ac:dyDescent="0.35"/>
    <row r="2312" ht="14.25" customHeight="1" x14ac:dyDescent="0.35"/>
    <row r="2313" ht="14.25" customHeight="1" x14ac:dyDescent="0.35"/>
    <row r="2314" ht="14.25" customHeight="1" x14ac:dyDescent="0.35"/>
    <row r="2315" ht="14.25" customHeight="1" x14ac:dyDescent="0.35"/>
    <row r="2316" ht="14.25" customHeight="1" x14ac:dyDescent="0.35"/>
    <row r="2317" ht="14.25" customHeight="1" x14ac:dyDescent="0.35"/>
    <row r="2318" ht="14.25" customHeight="1" x14ac:dyDescent="0.35"/>
    <row r="2319" ht="14.25" customHeight="1" x14ac:dyDescent="0.35"/>
    <row r="2320" ht="14.25" customHeight="1" x14ac:dyDescent="0.35"/>
    <row r="2321" ht="14.25" customHeight="1" x14ac:dyDescent="0.35"/>
    <row r="2322" ht="14.25" customHeight="1" x14ac:dyDescent="0.35"/>
    <row r="2323" ht="14.25" customHeight="1" x14ac:dyDescent="0.35"/>
    <row r="2324" ht="14.25" customHeight="1" x14ac:dyDescent="0.35"/>
    <row r="2325" ht="14.25" customHeight="1" x14ac:dyDescent="0.35"/>
    <row r="2326" ht="14.25" customHeight="1" x14ac:dyDescent="0.35"/>
    <row r="2327" ht="14.25" customHeight="1" x14ac:dyDescent="0.35"/>
    <row r="2328" ht="14.25" customHeight="1" x14ac:dyDescent="0.35"/>
    <row r="2329" ht="14.25" customHeight="1" x14ac:dyDescent="0.35"/>
    <row r="2330" ht="14.25" customHeight="1" x14ac:dyDescent="0.35"/>
    <row r="2331" ht="14.25" customHeight="1" x14ac:dyDescent="0.35"/>
    <row r="2332" ht="14.25" customHeight="1" x14ac:dyDescent="0.35"/>
    <row r="2333" ht="14.25" customHeight="1" x14ac:dyDescent="0.35"/>
    <row r="2334" ht="14.25" customHeight="1" x14ac:dyDescent="0.35"/>
    <row r="2335" ht="14.25" customHeight="1" x14ac:dyDescent="0.35"/>
    <row r="2336" ht="14.25" customHeight="1" x14ac:dyDescent="0.35"/>
    <row r="2337" ht="14.25" customHeight="1" x14ac:dyDescent="0.35"/>
    <row r="2338" ht="14.25" customHeight="1" x14ac:dyDescent="0.35"/>
    <row r="2339" ht="14.25" customHeight="1" x14ac:dyDescent="0.35"/>
    <row r="2340" ht="14.25" customHeight="1" x14ac:dyDescent="0.35"/>
    <row r="2341" ht="14.25" customHeight="1" x14ac:dyDescent="0.35"/>
    <row r="2342" ht="14.25" customHeight="1" x14ac:dyDescent="0.35"/>
    <row r="2343" ht="14.25" customHeight="1" x14ac:dyDescent="0.35"/>
    <row r="2344" ht="14.25" customHeight="1" x14ac:dyDescent="0.35"/>
    <row r="2345" ht="14.25" customHeight="1" x14ac:dyDescent="0.35"/>
    <row r="2346" ht="14.25" customHeight="1" x14ac:dyDescent="0.35"/>
    <row r="2347" ht="14.25" customHeight="1" x14ac:dyDescent="0.35"/>
    <row r="2348" ht="14.25" customHeight="1" x14ac:dyDescent="0.35"/>
    <row r="2349" ht="14.25" customHeight="1" x14ac:dyDescent="0.35"/>
    <row r="2350" ht="14.25" customHeight="1" x14ac:dyDescent="0.35"/>
    <row r="2351" ht="14.25" customHeight="1" x14ac:dyDescent="0.35"/>
    <row r="2352" ht="14.25" customHeight="1" x14ac:dyDescent="0.35"/>
    <row r="2353" ht="14.25" customHeight="1" x14ac:dyDescent="0.35"/>
    <row r="2354" ht="14.25" customHeight="1" x14ac:dyDescent="0.35"/>
    <row r="2355" ht="14.25" customHeight="1" x14ac:dyDescent="0.35"/>
    <row r="2356" ht="14.25" customHeight="1" x14ac:dyDescent="0.35"/>
    <row r="2357" ht="14.25" customHeight="1" x14ac:dyDescent="0.35"/>
    <row r="2358" ht="14.25" customHeight="1" x14ac:dyDescent="0.35"/>
    <row r="2359" ht="14.25" customHeight="1" x14ac:dyDescent="0.35"/>
    <row r="2360" ht="14.25" customHeight="1" x14ac:dyDescent="0.35"/>
    <row r="2361" ht="14.25" customHeight="1" x14ac:dyDescent="0.35"/>
    <row r="2362" ht="14.25" customHeight="1" x14ac:dyDescent="0.35"/>
    <row r="2363" ht="14.25" customHeight="1" x14ac:dyDescent="0.35"/>
    <row r="2364" ht="14.25" customHeight="1" x14ac:dyDescent="0.35"/>
    <row r="2365" ht="14.25" customHeight="1" x14ac:dyDescent="0.35"/>
    <row r="2366" ht="14.25" customHeight="1" x14ac:dyDescent="0.35"/>
    <row r="2367" ht="14.25" customHeight="1" x14ac:dyDescent="0.35"/>
    <row r="2368" ht="14.25" customHeight="1" x14ac:dyDescent="0.35"/>
    <row r="2369" ht="14.25" customHeight="1" x14ac:dyDescent="0.35"/>
    <row r="2370" ht="14.25" customHeight="1" x14ac:dyDescent="0.35"/>
    <row r="2371" ht="14.25" customHeight="1" x14ac:dyDescent="0.35"/>
    <row r="2372" ht="14.25" customHeight="1" x14ac:dyDescent="0.35"/>
    <row r="2373" ht="14.25" customHeight="1" x14ac:dyDescent="0.35"/>
    <row r="2374" ht="14.25" customHeight="1" x14ac:dyDescent="0.35"/>
    <row r="2375" ht="14.25" customHeight="1" x14ac:dyDescent="0.35"/>
    <row r="2376" ht="14.25" customHeight="1" x14ac:dyDescent="0.35"/>
    <row r="2377" ht="14.25" customHeight="1" x14ac:dyDescent="0.35"/>
    <row r="2378" ht="14.25" customHeight="1" x14ac:dyDescent="0.35"/>
    <row r="2379" ht="14.25" customHeight="1" x14ac:dyDescent="0.35"/>
    <row r="2380" ht="14.25" customHeight="1" x14ac:dyDescent="0.35"/>
    <row r="2381" ht="14.25" customHeight="1" x14ac:dyDescent="0.35"/>
    <row r="2382" ht="14.25" customHeight="1" x14ac:dyDescent="0.35"/>
    <row r="2383" ht="14.25" customHeight="1" x14ac:dyDescent="0.35"/>
    <row r="2384" ht="14.25" customHeight="1" x14ac:dyDescent="0.35"/>
    <row r="2385" ht="14.25" customHeight="1" x14ac:dyDescent="0.35"/>
    <row r="2386" ht="14.25" customHeight="1" x14ac:dyDescent="0.35"/>
    <row r="2387" ht="14.25" customHeight="1" x14ac:dyDescent="0.35"/>
    <row r="2388" ht="14.25" customHeight="1" x14ac:dyDescent="0.35"/>
    <row r="2389" ht="14.25" customHeight="1" x14ac:dyDescent="0.35"/>
    <row r="2390" ht="14.25" customHeight="1" x14ac:dyDescent="0.35"/>
    <row r="2391" ht="14.25" customHeight="1" x14ac:dyDescent="0.35"/>
    <row r="2392" ht="14.25" customHeight="1" x14ac:dyDescent="0.35"/>
    <row r="2393" ht="14.25" customHeight="1" x14ac:dyDescent="0.35"/>
    <row r="2394" ht="14.25" customHeight="1" x14ac:dyDescent="0.35"/>
    <row r="2395" ht="14.25" customHeight="1" x14ac:dyDescent="0.35"/>
    <row r="2396" ht="14.25" customHeight="1" x14ac:dyDescent="0.35"/>
    <row r="2397" ht="14.25" customHeight="1" x14ac:dyDescent="0.35"/>
    <row r="2398" ht="14.25" customHeight="1" x14ac:dyDescent="0.35"/>
    <row r="2399" ht="14.25" customHeight="1" x14ac:dyDescent="0.35"/>
    <row r="2400" ht="14.25" customHeight="1" x14ac:dyDescent="0.35"/>
    <row r="2401" ht="14.25" customHeight="1" x14ac:dyDescent="0.35"/>
    <row r="2402" ht="14.25" customHeight="1" x14ac:dyDescent="0.35"/>
    <row r="2403" ht="14.25" customHeight="1" x14ac:dyDescent="0.35"/>
    <row r="2404" ht="14.25" customHeight="1" x14ac:dyDescent="0.35"/>
    <row r="2405" ht="14.25" customHeight="1" x14ac:dyDescent="0.35"/>
    <row r="2406" ht="14.25" customHeight="1" x14ac:dyDescent="0.35"/>
    <row r="2407" ht="14.25" customHeight="1" x14ac:dyDescent="0.35"/>
    <row r="2408" ht="14.25" customHeight="1" x14ac:dyDescent="0.35"/>
    <row r="2409" ht="14.25" customHeight="1" x14ac:dyDescent="0.35"/>
    <row r="2410" ht="14.25" customHeight="1" x14ac:dyDescent="0.35"/>
    <row r="2411" ht="14.25" customHeight="1" x14ac:dyDescent="0.35"/>
    <row r="2412" ht="14.25" customHeight="1" x14ac:dyDescent="0.35"/>
    <row r="2413" ht="14.25" customHeight="1" x14ac:dyDescent="0.35"/>
    <row r="2414" ht="14.25" customHeight="1" x14ac:dyDescent="0.35"/>
    <row r="2415" ht="14.25" customHeight="1" x14ac:dyDescent="0.35"/>
    <row r="2416" ht="14.25" customHeight="1" x14ac:dyDescent="0.35"/>
    <row r="2417" ht="14.25" customHeight="1" x14ac:dyDescent="0.35"/>
    <row r="2418" ht="14.25" customHeight="1" x14ac:dyDescent="0.35"/>
    <row r="2419" ht="14.25" customHeight="1" x14ac:dyDescent="0.35"/>
    <row r="2420" ht="14.25" customHeight="1" x14ac:dyDescent="0.35"/>
    <row r="2421" ht="14.25" customHeight="1" x14ac:dyDescent="0.35"/>
    <row r="2422" ht="14.25" customHeight="1" x14ac:dyDescent="0.35"/>
    <row r="2423" ht="14.25" customHeight="1" x14ac:dyDescent="0.35"/>
    <row r="2424" ht="14.25" customHeight="1" x14ac:dyDescent="0.35"/>
    <row r="2425" ht="14.25" customHeight="1" x14ac:dyDescent="0.35"/>
    <row r="2426" ht="14.25" customHeight="1" x14ac:dyDescent="0.35"/>
    <row r="2427" ht="14.25" customHeight="1" x14ac:dyDescent="0.35"/>
    <row r="2428" ht="14.25" customHeight="1" x14ac:dyDescent="0.35"/>
    <row r="2429" ht="14.25" customHeight="1" x14ac:dyDescent="0.35"/>
    <row r="2430" ht="14.25" customHeight="1" x14ac:dyDescent="0.35"/>
    <row r="2431" ht="14.25" customHeight="1" x14ac:dyDescent="0.35"/>
    <row r="2432" ht="14.25" customHeight="1" x14ac:dyDescent="0.35"/>
    <row r="2433" ht="14.25" customHeight="1" x14ac:dyDescent="0.35"/>
    <row r="2434" ht="14.25" customHeight="1" x14ac:dyDescent="0.35"/>
    <row r="2435" ht="14.25" customHeight="1" x14ac:dyDescent="0.35"/>
    <row r="2436" ht="14.25" customHeight="1" x14ac:dyDescent="0.35"/>
    <row r="2437" ht="14.25" customHeight="1" x14ac:dyDescent="0.35"/>
    <row r="2438" ht="14.25" customHeight="1" x14ac:dyDescent="0.35"/>
    <row r="2439" ht="14.25" customHeight="1" x14ac:dyDescent="0.35"/>
    <row r="2440" ht="14.25" customHeight="1" x14ac:dyDescent="0.35"/>
    <row r="2441" ht="14.25" customHeight="1" x14ac:dyDescent="0.35"/>
    <row r="2442" ht="14.25" customHeight="1" x14ac:dyDescent="0.35"/>
    <row r="2443" ht="14.25" customHeight="1" x14ac:dyDescent="0.35"/>
    <row r="2444" ht="14.25" customHeight="1" x14ac:dyDescent="0.35"/>
    <row r="2445" ht="14.25" customHeight="1" x14ac:dyDescent="0.35"/>
    <row r="2446" ht="14.25" customHeight="1" x14ac:dyDescent="0.35"/>
    <row r="2447" ht="14.25" customHeight="1" x14ac:dyDescent="0.35"/>
    <row r="2448" ht="14.25" customHeight="1" x14ac:dyDescent="0.35"/>
    <row r="2449" ht="14.25" customHeight="1" x14ac:dyDescent="0.35"/>
    <row r="2450" ht="14.25" customHeight="1" x14ac:dyDescent="0.35"/>
    <row r="2451" ht="14.25" customHeight="1" x14ac:dyDescent="0.35"/>
    <row r="2452" ht="14.25" customHeight="1" x14ac:dyDescent="0.35"/>
    <row r="2453" ht="14.25" customHeight="1" x14ac:dyDescent="0.35"/>
    <row r="2454" ht="14.25" customHeight="1" x14ac:dyDescent="0.35"/>
    <row r="2455" ht="14.25" customHeight="1" x14ac:dyDescent="0.35"/>
    <row r="2456" ht="14.25" customHeight="1" x14ac:dyDescent="0.35"/>
    <row r="2457" ht="14.25" customHeight="1" x14ac:dyDescent="0.35"/>
    <row r="2458" ht="14.25" customHeight="1" x14ac:dyDescent="0.35"/>
    <row r="2459" ht="14.25" customHeight="1" x14ac:dyDescent="0.35"/>
    <row r="2460" ht="14.25" customHeight="1" x14ac:dyDescent="0.35"/>
    <row r="2461" ht="14.25" customHeight="1" x14ac:dyDescent="0.35"/>
    <row r="2462" ht="14.25" customHeight="1" x14ac:dyDescent="0.35"/>
    <row r="2463" ht="14.25" customHeight="1" x14ac:dyDescent="0.35"/>
    <row r="2464" ht="14.25" customHeight="1" x14ac:dyDescent="0.35"/>
    <row r="2465" ht="14.25" customHeight="1" x14ac:dyDescent="0.35"/>
    <row r="2466" ht="14.25" customHeight="1" x14ac:dyDescent="0.35"/>
    <row r="2467" ht="14.25" customHeight="1" x14ac:dyDescent="0.35"/>
    <row r="2468" ht="14.25" customHeight="1" x14ac:dyDescent="0.35"/>
    <row r="2469" ht="14.25" customHeight="1" x14ac:dyDescent="0.35"/>
    <row r="2470" ht="14.25" customHeight="1" x14ac:dyDescent="0.35"/>
    <row r="2471" ht="14.25" customHeight="1" x14ac:dyDescent="0.35"/>
    <row r="2472" ht="14.25" customHeight="1" x14ac:dyDescent="0.35"/>
    <row r="2473" ht="14.25" customHeight="1" x14ac:dyDescent="0.35"/>
    <row r="2474" ht="14.25" customHeight="1" x14ac:dyDescent="0.35"/>
    <row r="2475" ht="14.25" customHeight="1" x14ac:dyDescent="0.35"/>
    <row r="2476" ht="14.25" customHeight="1" x14ac:dyDescent="0.35"/>
    <row r="2477" ht="14.25" customHeight="1" x14ac:dyDescent="0.35"/>
    <row r="2478" ht="14.25" customHeight="1" x14ac:dyDescent="0.35"/>
    <row r="2479" ht="14.25" customHeight="1" x14ac:dyDescent="0.35"/>
    <row r="2480" ht="14.25" customHeight="1" x14ac:dyDescent="0.35"/>
    <row r="2481" ht="14.25" customHeight="1" x14ac:dyDescent="0.35"/>
    <row r="2482" ht="14.25" customHeight="1" x14ac:dyDescent="0.35"/>
    <row r="2483" ht="14.25" customHeight="1" x14ac:dyDescent="0.35"/>
    <row r="2484" ht="14.25" customHeight="1" x14ac:dyDescent="0.35"/>
    <row r="2485" ht="14.25" customHeight="1" x14ac:dyDescent="0.35"/>
    <row r="2486" ht="14.25" customHeight="1" x14ac:dyDescent="0.35"/>
    <row r="2487" ht="14.25" customHeight="1" x14ac:dyDescent="0.35"/>
    <row r="2488" ht="14.25" customHeight="1" x14ac:dyDescent="0.35"/>
    <row r="2489" ht="14.25" customHeight="1" x14ac:dyDescent="0.35"/>
    <row r="2490" ht="14.25" customHeight="1" x14ac:dyDescent="0.35"/>
    <row r="2491" ht="14.25" customHeight="1" x14ac:dyDescent="0.35"/>
    <row r="2492" ht="14.25" customHeight="1" x14ac:dyDescent="0.35"/>
    <row r="2493" ht="14.25" customHeight="1" x14ac:dyDescent="0.35"/>
    <row r="2494" ht="14.25" customHeight="1" x14ac:dyDescent="0.35"/>
    <row r="2495" ht="14.25" customHeight="1" x14ac:dyDescent="0.35"/>
    <row r="2496" ht="14.25" customHeight="1" x14ac:dyDescent="0.35"/>
    <row r="2497" ht="14.25" customHeight="1" x14ac:dyDescent="0.35"/>
    <row r="2498" ht="14.25" customHeight="1" x14ac:dyDescent="0.35"/>
    <row r="2499" ht="14.25" customHeight="1" x14ac:dyDescent="0.35"/>
    <row r="2500" ht="14.25" customHeight="1" x14ac:dyDescent="0.35"/>
    <row r="2501" ht="14.25" customHeight="1" x14ac:dyDescent="0.35"/>
    <row r="2502" ht="14.25" customHeight="1" x14ac:dyDescent="0.35"/>
    <row r="2503" ht="14.25" customHeight="1" x14ac:dyDescent="0.35"/>
    <row r="2504" ht="14.25" customHeight="1" x14ac:dyDescent="0.35"/>
    <row r="2505" ht="14.25" customHeight="1" x14ac:dyDescent="0.35"/>
    <row r="2506" ht="14.25" customHeight="1" x14ac:dyDescent="0.35"/>
    <row r="2507" ht="14.25" customHeight="1" x14ac:dyDescent="0.35"/>
    <row r="2508" ht="14.25" customHeight="1" x14ac:dyDescent="0.35"/>
    <row r="2509" ht="14.25" customHeight="1" x14ac:dyDescent="0.35"/>
    <row r="2510" ht="14.25" customHeight="1" x14ac:dyDescent="0.35"/>
    <row r="2511" ht="14.25" customHeight="1" x14ac:dyDescent="0.35"/>
    <row r="2512" ht="14.25" customHeight="1" x14ac:dyDescent="0.35"/>
    <row r="2513" ht="14.25" customHeight="1" x14ac:dyDescent="0.35"/>
    <row r="2514" ht="14.25" customHeight="1" x14ac:dyDescent="0.35"/>
    <row r="2515" ht="14.25" customHeight="1" x14ac:dyDescent="0.35"/>
    <row r="2516" ht="14.25" customHeight="1" x14ac:dyDescent="0.35"/>
    <row r="2517" ht="14.25" customHeight="1" x14ac:dyDescent="0.35"/>
    <row r="2518" ht="14.25" customHeight="1" x14ac:dyDescent="0.35"/>
    <row r="2519" ht="14.25" customHeight="1" x14ac:dyDescent="0.35"/>
    <row r="2520" ht="14.25" customHeight="1" x14ac:dyDescent="0.35"/>
    <row r="2521" ht="14.25" customHeight="1" x14ac:dyDescent="0.35"/>
    <row r="2522" ht="14.25" customHeight="1" x14ac:dyDescent="0.35"/>
    <row r="2523" ht="14.25" customHeight="1" x14ac:dyDescent="0.35"/>
    <row r="2524" ht="14.25" customHeight="1" x14ac:dyDescent="0.35"/>
    <row r="2525" ht="14.25" customHeight="1" x14ac:dyDescent="0.35"/>
    <row r="2526" ht="14.25" customHeight="1" x14ac:dyDescent="0.35"/>
    <row r="2527" ht="14.25" customHeight="1" x14ac:dyDescent="0.35"/>
    <row r="2528" ht="14.25" customHeight="1" x14ac:dyDescent="0.35"/>
    <row r="2529" ht="14.25" customHeight="1" x14ac:dyDescent="0.35"/>
    <row r="2530" ht="14.25" customHeight="1" x14ac:dyDescent="0.35"/>
    <row r="2531" ht="14.25" customHeight="1" x14ac:dyDescent="0.35"/>
    <row r="2532" ht="14.25" customHeight="1" x14ac:dyDescent="0.35"/>
    <row r="2533" ht="14.25" customHeight="1" x14ac:dyDescent="0.35"/>
    <row r="2534" ht="14.25" customHeight="1" x14ac:dyDescent="0.35"/>
    <row r="2535" ht="14.25" customHeight="1" x14ac:dyDescent="0.35"/>
    <row r="2536" ht="14.25" customHeight="1" x14ac:dyDescent="0.35"/>
    <row r="2537" ht="14.25" customHeight="1" x14ac:dyDescent="0.35"/>
    <row r="2538" ht="14.25" customHeight="1" x14ac:dyDescent="0.35"/>
    <row r="2539" ht="14.25" customHeight="1" x14ac:dyDescent="0.35"/>
    <row r="2540" ht="14.25" customHeight="1" x14ac:dyDescent="0.35"/>
    <row r="2541" ht="14.25" customHeight="1" x14ac:dyDescent="0.35"/>
    <row r="2542" ht="14.25" customHeight="1" x14ac:dyDescent="0.35"/>
    <row r="2543" ht="14.25" customHeight="1" x14ac:dyDescent="0.35"/>
    <row r="2544" ht="14.25" customHeight="1" x14ac:dyDescent="0.35"/>
    <row r="2545" ht="14.25" customHeight="1" x14ac:dyDescent="0.35"/>
    <row r="2546" ht="14.25" customHeight="1" x14ac:dyDescent="0.35"/>
    <row r="2547" ht="14.25" customHeight="1" x14ac:dyDescent="0.35"/>
    <row r="2548" ht="14.25" customHeight="1" x14ac:dyDescent="0.35"/>
    <row r="2549" ht="14.25" customHeight="1" x14ac:dyDescent="0.35"/>
    <row r="2550" ht="14.25" customHeight="1" x14ac:dyDescent="0.35"/>
    <row r="2551" ht="14.25" customHeight="1" x14ac:dyDescent="0.35"/>
    <row r="2552" ht="14.25" customHeight="1" x14ac:dyDescent="0.35"/>
    <row r="2553" ht="14.25" customHeight="1" x14ac:dyDescent="0.35"/>
    <row r="2554" ht="14.25" customHeight="1" x14ac:dyDescent="0.35"/>
    <row r="2555" ht="14.25" customHeight="1" x14ac:dyDescent="0.35"/>
    <row r="2556" ht="14.25" customHeight="1" x14ac:dyDescent="0.35"/>
    <row r="2557" ht="14.25" customHeight="1" x14ac:dyDescent="0.35"/>
    <row r="2558" ht="14.25" customHeight="1" x14ac:dyDescent="0.35"/>
    <row r="2559" ht="14.25" customHeight="1" x14ac:dyDescent="0.35"/>
    <row r="2560" ht="14.25" customHeight="1" x14ac:dyDescent="0.35"/>
    <row r="2561" ht="14.25" customHeight="1" x14ac:dyDescent="0.35"/>
    <row r="2562" ht="14.25" customHeight="1" x14ac:dyDescent="0.35"/>
    <row r="2563" ht="14.25" customHeight="1" x14ac:dyDescent="0.35"/>
    <row r="2564" ht="14.25" customHeight="1" x14ac:dyDescent="0.35"/>
    <row r="2565" ht="14.25" customHeight="1" x14ac:dyDescent="0.35"/>
    <row r="2566" ht="14.25" customHeight="1" x14ac:dyDescent="0.35"/>
    <row r="2567" ht="14.25" customHeight="1" x14ac:dyDescent="0.35"/>
    <row r="2568" ht="14.25" customHeight="1" x14ac:dyDescent="0.35"/>
    <row r="2569" ht="14.25" customHeight="1" x14ac:dyDescent="0.35"/>
    <row r="2570" ht="14.25" customHeight="1" x14ac:dyDescent="0.35"/>
    <row r="2571" ht="14.25" customHeight="1" x14ac:dyDescent="0.35"/>
    <row r="2572" ht="14.25" customHeight="1" x14ac:dyDescent="0.35"/>
    <row r="2573" ht="14.25" customHeight="1" x14ac:dyDescent="0.35"/>
    <row r="2574" ht="14.25" customHeight="1" x14ac:dyDescent="0.35"/>
    <row r="2575" ht="14.25" customHeight="1" x14ac:dyDescent="0.35"/>
    <row r="2576" ht="14.25" customHeight="1" x14ac:dyDescent="0.35"/>
    <row r="2577" ht="14.25" customHeight="1" x14ac:dyDescent="0.35"/>
    <row r="2578" ht="14.25" customHeight="1" x14ac:dyDescent="0.35"/>
    <row r="2579" ht="14.25" customHeight="1" x14ac:dyDescent="0.35"/>
    <row r="2580" ht="14.25" customHeight="1" x14ac:dyDescent="0.35"/>
    <row r="2581" ht="14.25" customHeight="1" x14ac:dyDescent="0.35"/>
    <row r="2582" ht="14.25" customHeight="1" x14ac:dyDescent="0.35"/>
    <row r="2583" ht="14.25" customHeight="1" x14ac:dyDescent="0.35"/>
    <row r="2584" ht="14.25" customHeight="1" x14ac:dyDescent="0.35"/>
    <row r="2585" ht="14.25" customHeight="1" x14ac:dyDescent="0.35"/>
    <row r="2586" ht="14.25" customHeight="1" x14ac:dyDescent="0.35"/>
    <row r="2587" ht="14.25" customHeight="1" x14ac:dyDescent="0.35"/>
    <row r="2588" ht="14.25" customHeight="1" x14ac:dyDescent="0.35"/>
    <row r="2589" ht="14.25" customHeight="1" x14ac:dyDescent="0.35"/>
    <row r="2590" ht="14.25" customHeight="1" x14ac:dyDescent="0.35"/>
    <row r="2591" ht="14.25" customHeight="1" x14ac:dyDescent="0.35"/>
    <row r="2592" ht="14.25" customHeight="1" x14ac:dyDescent="0.35"/>
    <row r="2593" ht="14.25" customHeight="1" x14ac:dyDescent="0.35"/>
    <row r="2594" ht="14.25" customHeight="1" x14ac:dyDescent="0.35"/>
    <row r="2595" ht="14.25" customHeight="1" x14ac:dyDescent="0.35"/>
    <row r="2596" ht="14.25" customHeight="1" x14ac:dyDescent="0.35"/>
    <row r="2597" ht="14.25" customHeight="1" x14ac:dyDescent="0.35"/>
    <row r="2598" ht="14.25" customHeight="1" x14ac:dyDescent="0.35"/>
    <row r="2599" ht="14.25" customHeight="1" x14ac:dyDescent="0.35"/>
    <row r="2600" ht="14.25" customHeight="1" x14ac:dyDescent="0.35"/>
    <row r="2601" ht="14.25" customHeight="1" x14ac:dyDescent="0.35"/>
    <row r="2602" ht="14.25" customHeight="1" x14ac:dyDescent="0.35"/>
    <row r="2603" ht="14.25" customHeight="1" x14ac:dyDescent="0.35"/>
    <row r="2604" ht="14.25" customHeight="1" x14ac:dyDescent="0.35"/>
    <row r="2605" ht="14.25" customHeight="1" x14ac:dyDescent="0.35"/>
    <row r="2606" ht="14.25" customHeight="1" x14ac:dyDescent="0.35"/>
    <row r="2607" ht="14.25" customHeight="1" x14ac:dyDescent="0.35"/>
    <row r="2608" ht="14.25" customHeight="1" x14ac:dyDescent="0.35"/>
    <row r="2609" ht="14.25" customHeight="1" x14ac:dyDescent="0.35"/>
    <row r="2610" ht="14.25" customHeight="1" x14ac:dyDescent="0.35"/>
    <row r="2611" ht="14.25" customHeight="1" x14ac:dyDescent="0.35"/>
    <row r="2612" ht="14.25" customHeight="1" x14ac:dyDescent="0.35"/>
    <row r="2613" ht="14.25" customHeight="1" x14ac:dyDescent="0.35"/>
    <row r="2614" ht="14.25" customHeight="1" x14ac:dyDescent="0.35"/>
    <row r="2615" ht="14.25" customHeight="1" x14ac:dyDescent="0.35"/>
    <row r="2616" ht="14.25" customHeight="1" x14ac:dyDescent="0.35"/>
    <row r="2617" ht="14.25" customHeight="1" x14ac:dyDescent="0.35"/>
    <row r="2618" ht="14.25" customHeight="1" x14ac:dyDescent="0.35"/>
    <row r="2619" ht="14.25" customHeight="1" x14ac:dyDescent="0.35"/>
    <row r="2620" ht="14.25" customHeight="1" x14ac:dyDescent="0.35"/>
    <row r="2621" ht="14.25" customHeight="1" x14ac:dyDescent="0.35"/>
    <row r="2622" ht="14.25" customHeight="1" x14ac:dyDescent="0.35"/>
    <row r="2623" ht="14.25" customHeight="1" x14ac:dyDescent="0.35"/>
    <row r="2624" ht="14.25" customHeight="1" x14ac:dyDescent="0.35"/>
    <row r="2625" ht="14.25" customHeight="1" x14ac:dyDescent="0.35"/>
    <row r="2626" ht="14.25" customHeight="1" x14ac:dyDescent="0.35"/>
    <row r="2627" ht="14.25" customHeight="1" x14ac:dyDescent="0.35"/>
    <row r="2628" ht="14.25" customHeight="1" x14ac:dyDescent="0.35"/>
    <row r="2629" ht="14.25" customHeight="1" x14ac:dyDescent="0.35"/>
    <row r="2630" ht="14.25" customHeight="1" x14ac:dyDescent="0.35"/>
    <row r="2631" ht="14.25" customHeight="1" x14ac:dyDescent="0.35"/>
    <row r="2632" ht="14.25" customHeight="1" x14ac:dyDescent="0.35"/>
    <row r="2633" ht="14.25" customHeight="1" x14ac:dyDescent="0.35"/>
    <row r="2634" ht="14.25" customHeight="1" x14ac:dyDescent="0.35"/>
    <row r="2635" ht="14.25" customHeight="1" x14ac:dyDescent="0.35"/>
    <row r="2636" ht="14.25" customHeight="1" x14ac:dyDescent="0.35"/>
    <row r="2637" ht="14.25" customHeight="1" x14ac:dyDescent="0.35"/>
    <row r="2638" ht="14.25" customHeight="1" x14ac:dyDescent="0.35"/>
    <row r="2639" ht="14.25" customHeight="1" x14ac:dyDescent="0.35"/>
    <row r="2640" ht="14.25" customHeight="1" x14ac:dyDescent="0.35"/>
    <row r="2641" ht="14.25" customHeight="1" x14ac:dyDescent="0.35"/>
    <row r="2642" ht="14.25" customHeight="1" x14ac:dyDescent="0.35"/>
    <row r="2643" ht="14.25" customHeight="1" x14ac:dyDescent="0.35"/>
    <row r="2644" ht="14.25" customHeight="1" x14ac:dyDescent="0.35"/>
    <row r="2645" ht="14.25" customHeight="1" x14ac:dyDescent="0.35"/>
    <row r="2646" ht="14.25" customHeight="1" x14ac:dyDescent="0.35"/>
    <row r="2647" ht="14.25" customHeight="1" x14ac:dyDescent="0.35"/>
    <row r="2648" ht="14.25" customHeight="1" x14ac:dyDescent="0.35"/>
    <row r="2649" ht="14.25" customHeight="1" x14ac:dyDescent="0.35"/>
    <row r="2650" ht="14.25" customHeight="1" x14ac:dyDescent="0.35"/>
    <row r="2651" ht="14.25" customHeight="1" x14ac:dyDescent="0.35"/>
    <row r="2652" ht="14.25" customHeight="1" x14ac:dyDescent="0.35"/>
    <row r="2653" ht="14.25" customHeight="1" x14ac:dyDescent="0.35"/>
    <row r="2654" ht="14.25" customHeight="1" x14ac:dyDescent="0.35"/>
    <row r="2655" ht="14.25" customHeight="1" x14ac:dyDescent="0.35"/>
    <row r="2656" ht="14.25" customHeight="1" x14ac:dyDescent="0.35"/>
    <row r="2657" ht="14.25" customHeight="1" x14ac:dyDescent="0.35"/>
    <row r="2658" ht="14.25" customHeight="1" x14ac:dyDescent="0.35"/>
    <row r="2659" ht="14.25" customHeight="1" x14ac:dyDescent="0.35"/>
    <row r="2660" ht="14.25" customHeight="1" x14ac:dyDescent="0.35"/>
    <row r="2661" ht="14.25" customHeight="1" x14ac:dyDescent="0.35"/>
    <row r="2662" ht="14.25" customHeight="1" x14ac:dyDescent="0.35"/>
    <row r="2663" ht="14.25" customHeight="1" x14ac:dyDescent="0.35"/>
    <row r="2664" ht="14.25" customHeight="1" x14ac:dyDescent="0.35"/>
    <row r="2665" ht="14.25" customHeight="1" x14ac:dyDescent="0.35"/>
    <row r="2666" ht="14.25" customHeight="1" x14ac:dyDescent="0.35"/>
    <row r="2667" ht="14.25" customHeight="1" x14ac:dyDescent="0.35"/>
    <row r="2668" ht="14.25" customHeight="1" x14ac:dyDescent="0.35"/>
    <row r="2669" ht="14.25" customHeight="1" x14ac:dyDescent="0.35"/>
    <row r="2670" ht="14.25" customHeight="1" x14ac:dyDescent="0.35"/>
    <row r="2671" ht="14.25" customHeight="1" x14ac:dyDescent="0.35"/>
    <row r="2672" ht="14.25" customHeight="1" x14ac:dyDescent="0.35"/>
    <row r="2673" ht="14.25" customHeight="1" x14ac:dyDescent="0.35"/>
    <row r="2674" ht="14.25" customHeight="1" x14ac:dyDescent="0.35"/>
    <row r="2675" ht="14.25" customHeight="1" x14ac:dyDescent="0.35"/>
    <row r="2676" ht="14.25" customHeight="1" x14ac:dyDescent="0.35"/>
    <row r="2677" ht="14.25" customHeight="1" x14ac:dyDescent="0.35"/>
    <row r="2678" ht="14.25" customHeight="1" x14ac:dyDescent="0.35"/>
    <row r="2679" ht="14.25" customHeight="1" x14ac:dyDescent="0.35"/>
    <row r="2680" ht="14.25" customHeight="1" x14ac:dyDescent="0.35"/>
    <row r="2681" ht="14.25" customHeight="1" x14ac:dyDescent="0.35"/>
    <row r="2682" ht="14.25" customHeight="1" x14ac:dyDescent="0.35"/>
    <row r="2683" ht="14.25" customHeight="1" x14ac:dyDescent="0.35"/>
    <row r="2684" ht="14.25" customHeight="1" x14ac:dyDescent="0.35"/>
    <row r="2685" ht="14.25" customHeight="1" x14ac:dyDescent="0.35"/>
    <row r="2686" ht="14.25" customHeight="1" x14ac:dyDescent="0.35"/>
    <row r="2687" ht="14.25" customHeight="1" x14ac:dyDescent="0.35"/>
    <row r="2688" ht="14.25" customHeight="1" x14ac:dyDescent="0.35"/>
    <row r="2689" ht="14.25" customHeight="1" x14ac:dyDescent="0.35"/>
    <row r="2690" ht="14.25" customHeight="1" x14ac:dyDescent="0.35"/>
    <row r="2691" ht="14.25" customHeight="1" x14ac:dyDescent="0.35"/>
    <row r="2692" ht="14.25" customHeight="1" x14ac:dyDescent="0.35"/>
    <row r="2693" ht="14.25" customHeight="1" x14ac:dyDescent="0.35"/>
    <row r="2694" ht="14.25" customHeight="1" x14ac:dyDescent="0.35"/>
    <row r="2695" ht="14.25" customHeight="1" x14ac:dyDescent="0.35"/>
    <row r="2696" ht="14.25" customHeight="1" x14ac:dyDescent="0.35"/>
    <row r="2697" ht="14.25" customHeight="1" x14ac:dyDescent="0.35"/>
    <row r="2698" ht="14.25" customHeight="1" x14ac:dyDescent="0.35"/>
    <row r="2699" ht="14.25" customHeight="1" x14ac:dyDescent="0.35"/>
    <row r="2700" ht="14.25" customHeight="1" x14ac:dyDescent="0.35"/>
    <row r="2701" ht="14.25" customHeight="1" x14ac:dyDescent="0.35"/>
    <row r="2702" ht="14.25" customHeight="1" x14ac:dyDescent="0.35"/>
    <row r="2703" ht="14.25" customHeight="1" x14ac:dyDescent="0.35"/>
    <row r="2704" ht="14.25" customHeight="1" x14ac:dyDescent="0.35"/>
    <row r="2705" ht="14.25" customHeight="1" x14ac:dyDescent="0.35"/>
    <row r="2706" ht="14.25" customHeight="1" x14ac:dyDescent="0.35"/>
    <row r="2707" ht="14.25" customHeight="1" x14ac:dyDescent="0.35"/>
    <row r="2708" ht="14.25" customHeight="1" x14ac:dyDescent="0.35"/>
    <row r="2709" ht="14.25" customHeight="1" x14ac:dyDescent="0.35"/>
    <row r="2710" ht="14.25" customHeight="1" x14ac:dyDescent="0.35"/>
    <row r="2711" ht="14.25" customHeight="1" x14ac:dyDescent="0.35"/>
    <row r="2712" ht="14.25" customHeight="1" x14ac:dyDescent="0.35"/>
    <row r="2713" ht="14.25" customHeight="1" x14ac:dyDescent="0.35"/>
    <row r="2714" ht="14.25" customHeight="1" x14ac:dyDescent="0.35"/>
    <row r="2715" ht="14.25" customHeight="1" x14ac:dyDescent="0.35"/>
    <row r="2716" ht="14.25" customHeight="1" x14ac:dyDescent="0.35"/>
    <row r="2717" ht="14.25" customHeight="1" x14ac:dyDescent="0.35"/>
    <row r="2718" ht="14.25" customHeight="1" x14ac:dyDescent="0.35"/>
    <row r="2719" ht="14.25" customHeight="1" x14ac:dyDescent="0.35"/>
    <row r="2720" ht="14.25" customHeight="1" x14ac:dyDescent="0.35"/>
    <row r="2721" ht="14.25" customHeight="1" x14ac:dyDescent="0.35"/>
    <row r="2722" ht="14.25" customHeight="1" x14ac:dyDescent="0.35"/>
    <row r="2723" ht="14.25" customHeight="1" x14ac:dyDescent="0.35"/>
    <row r="2724" ht="14.25" customHeight="1" x14ac:dyDescent="0.35"/>
    <row r="2725" ht="14.25" customHeight="1" x14ac:dyDescent="0.35"/>
    <row r="2726" ht="14.25" customHeight="1" x14ac:dyDescent="0.35"/>
    <row r="2727" ht="14.25" customHeight="1" x14ac:dyDescent="0.35"/>
    <row r="2728" ht="14.25" customHeight="1" x14ac:dyDescent="0.35"/>
    <row r="2729" ht="14.25" customHeight="1" x14ac:dyDescent="0.35"/>
    <row r="2730" ht="14.25" customHeight="1" x14ac:dyDescent="0.35"/>
    <row r="2731" ht="14.25" customHeight="1" x14ac:dyDescent="0.35"/>
    <row r="2732" ht="14.25" customHeight="1" x14ac:dyDescent="0.35"/>
    <row r="2733" ht="14.25" customHeight="1" x14ac:dyDescent="0.35"/>
    <row r="2734" ht="14.25" customHeight="1" x14ac:dyDescent="0.35"/>
    <row r="2735" ht="14.25" customHeight="1" x14ac:dyDescent="0.35"/>
    <row r="2736" ht="14.25" customHeight="1" x14ac:dyDescent="0.35"/>
    <row r="2737" ht="14.25" customHeight="1" x14ac:dyDescent="0.35"/>
    <row r="2738" ht="14.25" customHeight="1" x14ac:dyDescent="0.35"/>
    <row r="2739" ht="14.25" customHeight="1" x14ac:dyDescent="0.35"/>
    <row r="2740" ht="14.25" customHeight="1" x14ac:dyDescent="0.35"/>
    <row r="2741" ht="14.25" customHeight="1" x14ac:dyDescent="0.35"/>
    <row r="2742" ht="14.25" customHeight="1" x14ac:dyDescent="0.35"/>
    <row r="2743" ht="14.25" customHeight="1" x14ac:dyDescent="0.35"/>
    <row r="2744" ht="14.25" customHeight="1" x14ac:dyDescent="0.35"/>
    <row r="2745" ht="14.25" customHeight="1" x14ac:dyDescent="0.35"/>
    <row r="2746" ht="14.25" customHeight="1" x14ac:dyDescent="0.35"/>
    <row r="2747" ht="14.25" customHeight="1" x14ac:dyDescent="0.35"/>
    <row r="2748" ht="14.25" customHeight="1" x14ac:dyDescent="0.35"/>
    <row r="2749" ht="14.25" customHeight="1" x14ac:dyDescent="0.35"/>
    <row r="2750" ht="14.25" customHeight="1" x14ac:dyDescent="0.35"/>
    <row r="2751" ht="14.25" customHeight="1" x14ac:dyDescent="0.35"/>
    <row r="2752" ht="14.25" customHeight="1" x14ac:dyDescent="0.35"/>
    <row r="2753" ht="14.25" customHeight="1" x14ac:dyDescent="0.35"/>
    <row r="2754" ht="14.25" customHeight="1" x14ac:dyDescent="0.35"/>
    <row r="2755" ht="14.25" customHeight="1" x14ac:dyDescent="0.35"/>
    <row r="2756" ht="14.25" customHeight="1" x14ac:dyDescent="0.35"/>
    <row r="2757" ht="14.25" customHeight="1" x14ac:dyDescent="0.35"/>
    <row r="2758" ht="14.25" customHeight="1" x14ac:dyDescent="0.35"/>
    <row r="2759" ht="14.25" customHeight="1" x14ac:dyDescent="0.35"/>
    <row r="2760" ht="14.25" customHeight="1" x14ac:dyDescent="0.35"/>
    <row r="2761" ht="14.25" customHeight="1" x14ac:dyDescent="0.35"/>
    <row r="2762" ht="14.25" customHeight="1" x14ac:dyDescent="0.35"/>
    <row r="2763" ht="14.25" customHeight="1" x14ac:dyDescent="0.35"/>
    <row r="2764" ht="14.25" customHeight="1" x14ac:dyDescent="0.35"/>
    <row r="2765" ht="14.25" customHeight="1" x14ac:dyDescent="0.35"/>
    <row r="2766" ht="14.25" customHeight="1" x14ac:dyDescent="0.35"/>
    <row r="2767" ht="14.25" customHeight="1" x14ac:dyDescent="0.35"/>
    <row r="2768" ht="14.25" customHeight="1" x14ac:dyDescent="0.35"/>
    <row r="2769" ht="14.25" customHeight="1" x14ac:dyDescent="0.35"/>
    <row r="2770" ht="14.25" customHeight="1" x14ac:dyDescent="0.35"/>
    <row r="2771" ht="14.25" customHeight="1" x14ac:dyDescent="0.35"/>
    <row r="2772" ht="14.25" customHeight="1" x14ac:dyDescent="0.35"/>
    <row r="2773" ht="14.25" customHeight="1" x14ac:dyDescent="0.35"/>
    <row r="2774" ht="14.25" customHeight="1" x14ac:dyDescent="0.35"/>
    <row r="2775" ht="14.25" customHeight="1" x14ac:dyDescent="0.35"/>
    <row r="2776" ht="14.25" customHeight="1" x14ac:dyDescent="0.35"/>
    <row r="2777" ht="14.25" customHeight="1" x14ac:dyDescent="0.35"/>
    <row r="2778" ht="14.25" customHeight="1" x14ac:dyDescent="0.35"/>
    <row r="2779" ht="14.25" customHeight="1" x14ac:dyDescent="0.35"/>
    <row r="2780" ht="14.25" customHeight="1" x14ac:dyDescent="0.35"/>
    <row r="2781" ht="14.25" customHeight="1" x14ac:dyDescent="0.35"/>
    <row r="2782" ht="14.25" customHeight="1" x14ac:dyDescent="0.35"/>
    <row r="2783" ht="14.25" customHeight="1" x14ac:dyDescent="0.35"/>
    <row r="2784" ht="14.25" customHeight="1" x14ac:dyDescent="0.35"/>
    <row r="2785" ht="14.25" customHeight="1" x14ac:dyDescent="0.35"/>
    <row r="2786" ht="14.25" customHeight="1" x14ac:dyDescent="0.35"/>
    <row r="2787" ht="14.25" customHeight="1" x14ac:dyDescent="0.35"/>
    <row r="2788" ht="14.25" customHeight="1" x14ac:dyDescent="0.35"/>
    <row r="2789" ht="14.25" customHeight="1" x14ac:dyDescent="0.35"/>
    <row r="2790" ht="14.25" customHeight="1" x14ac:dyDescent="0.35"/>
    <row r="2791" ht="14.25" customHeight="1" x14ac:dyDescent="0.35"/>
    <row r="2792" ht="14.25" customHeight="1" x14ac:dyDescent="0.35"/>
    <row r="2793" ht="14.25" customHeight="1" x14ac:dyDescent="0.35"/>
    <row r="2794" ht="14.25" customHeight="1" x14ac:dyDescent="0.35"/>
    <row r="2795" ht="14.25" customHeight="1" x14ac:dyDescent="0.35"/>
    <row r="2796" ht="14.25" customHeight="1" x14ac:dyDescent="0.35"/>
    <row r="2797" ht="14.25" customHeight="1" x14ac:dyDescent="0.35"/>
    <row r="2798" ht="14.25" customHeight="1" x14ac:dyDescent="0.35"/>
    <row r="2799" ht="14.25" customHeight="1" x14ac:dyDescent="0.35"/>
    <row r="2800" ht="14.25" customHeight="1" x14ac:dyDescent="0.35"/>
    <row r="2801" ht="14.25" customHeight="1" x14ac:dyDescent="0.35"/>
    <row r="2802" ht="14.25" customHeight="1" x14ac:dyDescent="0.35"/>
    <row r="2803" ht="14.25" customHeight="1" x14ac:dyDescent="0.35"/>
    <row r="2804" ht="14.25" customHeight="1" x14ac:dyDescent="0.35"/>
    <row r="2805" ht="14.25" customHeight="1" x14ac:dyDescent="0.35"/>
    <row r="2806" ht="14.25" customHeight="1" x14ac:dyDescent="0.35"/>
    <row r="2807" ht="14.25" customHeight="1" x14ac:dyDescent="0.35"/>
    <row r="2808" ht="14.25" customHeight="1" x14ac:dyDescent="0.35"/>
    <row r="2809" ht="14.25" customHeight="1" x14ac:dyDescent="0.35"/>
    <row r="2810" ht="14.25" customHeight="1" x14ac:dyDescent="0.35"/>
    <row r="2811" ht="14.25" customHeight="1" x14ac:dyDescent="0.35"/>
    <row r="2812" ht="14.25" customHeight="1" x14ac:dyDescent="0.35"/>
    <row r="2813" ht="14.25" customHeight="1" x14ac:dyDescent="0.35"/>
    <row r="2814" ht="14.25" customHeight="1" x14ac:dyDescent="0.35"/>
    <row r="2815" ht="14.25" customHeight="1" x14ac:dyDescent="0.35"/>
    <row r="2816" ht="14.25" customHeight="1" x14ac:dyDescent="0.35"/>
    <row r="2817" ht="14.25" customHeight="1" x14ac:dyDescent="0.35"/>
    <row r="2818" ht="14.25" customHeight="1" x14ac:dyDescent="0.35"/>
    <row r="2819" ht="14.25" customHeight="1" x14ac:dyDescent="0.35"/>
    <row r="2820" ht="14.25" customHeight="1" x14ac:dyDescent="0.35"/>
    <row r="2821" ht="14.25" customHeight="1" x14ac:dyDescent="0.35"/>
    <row r="2822" ht="14.25" customHeight="1" x14ac:dyDescent="0.35"/>
    <row r="2823" ht="14.25" customHeight="1" x14ac:dyDescent="0.35"/>
    <row r="2824" ht="14.25" customHeight="1" x14ac:dyDescent="0.35"/>
    <row r="2825" ht="14.25" customHeight="1" x14ac:dyDescent="0.35"/>
    <row r="2826" ht="14.25" customHeight="1" x14ac:dyDescent="0.35"/>
    <row r="2827" ht="14.25" customHeight="1" x14ac:dyDescent="0.35"/>
    <row r="2828" ht="14.25" customHeight="1" x14ac:dyDescent="0.35"/>
    <row r="2829" ht="14.25" customHeight="1" x14ac:dyDescent="0.35"/>
    <row r="2830" ht="14.25" customHeight="1" x14ac:dyDescent="0.35"/>
    <row r="2831" ht="14.25" customHeight="1" x14ac:dyDescent="0.35"/>
    <row r="2832" ht="14.25" customHeight="1" x14ac:dyDescent="0.35"/>
    <row r="2833" ht="14.25" customHeight="1" x14ac:dyDescent="0.35"/>
    <row r="2834" ht="14.25" customHeight="1" x14ac:dyDescent="0.35"/>
    <row r="2835" ht="14.25" customHeight="1" x14ac:dyDescent="0.35"/>
    <row r="2836" ht="14.25" customHeight="1" x14ac:dyDescent="0.35"/>
    <row r="2837" ht="14.25" customHeight="1" x14ac:dyDescent="0.35"/>
    <row r="2838" ht="14.25" customHeight="1" x14ac:dyDescent="0.35"/>
    <row r="2839" ht="14.25" customHeight="1" x14ac:dyDescent="0.35"/>
    <row r="2840" ht="14.25" customHeight="1" x14ac:dyDescent="0.35"/>
    <row r="2841" ht="14.25" customHeight="1" x14ac:dyDescent="0.35"/>
    <row r="2842" ht="14.25" customHeight="1" x14ac:dyDescent="0.35"/>
    <row r="2843" ht="14.25" customHeight="1" x14ac:dyDescent="0.35"/>
    <row r="2844" ht="14.25" customHeight="1" x14ac:dyDescent="0.35"/>
    <row r="2845" ht="14.25" customHeight="1" x14ac:dyDescent="0.35"/>
    <row r="2846" ht="14.25" customHeight="1" x14ac:dyDescent="0.35"/>
    <row r="2847" ht="14.25" customHeight="1" x14ac:dyDescent="0.35"/>
    <row r="2848" ht="14.25" customHeight="1" x14ac:dyDescent="0.35"/>
    <row r="2849" ht="14.25" customHeight="1" x14ac:dyDescent="0.35"/>
    <row r="2850" ht="14.25" customHeight="1" x14ac:dyDescent="0.35"/>
    <row r="2851" ht="14.25" customHeight="1" x14ac:dyDescent="0.35"/>
    <row r="2852" ht="14.25" customHeight="1" x14ac:dyDescent="0.35"/>
    <row r="2853" ht="14.25" customHeight="1" x14ac:dyDescent="0.35"/>
    <row r="2854" ht="14.25" customHeight="1" x14ac:dyDescent="0.35"/>
    <row r="2855" ht="14.25" customHeight="1" x14ac:dyDescent="0.35"/>
    <row r="2856" ht="14.25" customHeight="1" x14ac:dyDescent="0.35"/>
    <row r="2857" ht="14.25" customHeight="1" x14ac:dyDescent="0.35"/>
    <row r="2858" ht="14.25" customHeight="1" x14ac:dyDescent="0.35"/>
    <row r="2859" ht="14.25" customHeight="1" x14ac:dyDescent="0.35"/>
    <row r="2860" ht="14.25" customHeight="1" x14ac:dyDescent="0.35"/>
    <row r="2861" ht="14.25" customHeight="1" x14ac:dyDescent="0.35"/>
    <row r="2862" ht="14.25" customHeight="1" x14ac:dyDescent="0.35"/>
    <row r="2863" ht="14.25" customHeight="1" x14ac:dyDescent="0.35"/>
    <row r="2864" ht="14.25" customHeight="1" x14ac:dyDescent="0.35"/>
    <row r="2865" ht="14.25" customHeight="1" x14ac:dyDescent="0.35"/>
    <row r="2866" ht="14.25" customHeight="1" x14ac:dyDescent="0.35"/>
    <row r="2867" ht="14.25" customHeight="1" x14ac:dyDescent="0.35"/>
    <row r="2868" ht="14.25" customHeight="1" x14ac:dyDescent="0.35"/>
    <row r="2869" ht="14.25" customHeight="1" x14ac:dyDescent="0.35"/>
    <row r="2870" ht="14.25" customHeight="1" x14ac:dyDescent="0.35"/>
    <row r="2871" ht="14.25" customHeight="1" x14ac:dyDescent="0.35"/>
    <row r="2872" ht="14.25" customHeight="1" x14ac:dyDescent="0.35"/>
    <row r="2873" ht="14.25" customHeight="1" x14ac:dyDescent="0.35"/>
    <row r="2874" ht="14.25" customHeight="1" x14ac:dyDescent="0.35"/>
    <row r="2875" ht="14.25" customHeight="1" x14ac:dyDescent="0.35"/>
    <row r="2876" ht="14.25" customHeight="1" x14ac:dyDescent="0.35"/>
    <row r="2877" ht="14.25" customHeight="1" x14ac:dyDescent="0.35"/>
    <row r="2878" ht="14.25" customHeight="1" x14ac:dyDescent="0.35"/>
    <row r="2879" ht="14.25" customHeight="1" x14ac:dyDescent="0.35"/>
    <row r="2880" ht="14.25" customHeight="1" x14ac:dyDescent="0.35"/>
    <row r="2881" ht="14.25" customHeight="1" x14ac:dyDescent="0.35"/>
    <row r="2882" ht="14.25" customHeight="1" x14ac:dyDescent="0.35"/>
    <row r="2883" ht="14.25" customHeight="1" x14ac:dyDescent="0.35"/>
    <row r="2884" ht="14.25" customHeight="1" x14ac:dyDescent="0.35"/>
    <row r="2885" ht="14.25" customHeight="1" x14ac:dyDescent="0.35"/>
    <row r="2886" ht="14.25" customHeight="1" x14ac:dyDescent="0.35"/>
    <row r="2887" ht="14.25" customHeight="1" x14ac:dyDescent="0.35"/>
    <row r="2888" ht="14.25" customHeight="1" x14ac:dyDescent="0.35"/>
    <row r="2889" ht="14.25" customHeight="1" x14ac:dyDescent="0.35"/>
    <row r="2890" ht="14.25" customHeight="1" x14ac:dyDescent="0.35"/>
    <row r="2891" ht="14.25" customHeight="1" x14ac:dyDescent="0.35"/>
    <row r="2892" ht="14.25" customHeight="1" x14ac:dyDescent="0.35"/>
    <row r="2893" ht="14.25" customHeight="1" x14ac:dyDescent="0.35"/>
    <row r="2894" ht="14.25" customHeight="1" x14ac:dyDescent="0.35"/>
    <row r="2895" ht="14.25" customHeight="1" x14ac:dyDescent="0.35"/>
    <row r="2896" ht="14.25" customHeight="1" x14ac:dyDescent="0.35"/>
    <row r="2897" ht="14.25" customHeight="1" x14ac:dyDescent="0.35"/>
    <row r="2898" ht="14.25" customHeight="1" x14ac:dyDescent="0.35"/>
    <row r="2899" ht="14.25" customHeight="1" x14ac:dyDescent="0.35"/>
    <row r="2900" ht="14.25" customHeight="1" x14ac:dyDescent="0.35"/>
    <row r="2901" ht="14.25" customHeight="1" x14ac:dyDescent="0.35"/>
    <row r="2902" ht="14.25" customHeight="1" x14ac:dyDescent="0.35"/>
    <row r="2903" ht="14.25" customHeight="1" x14ac:dyDescent="0.35"/>
    <row r="2904" ht="14.25" customHeight="1" x14ac:dyDescent="0.35"/>
    <row r="2905" ht="14.25" customHeight="1" x14ac:dyDescent="0.35"/>
    <row r="2906" ht="14.25" customHeight="1" x14ac:dyDescent="0.35"/>
    <row r="2907" ht="14.25" customHeight="1" x14ac:dyDescent="0.35"/>
    <row r="2908" ht="14.25" customHeight="1" x14ac:dyDescent="0.35"/>
    <row r="2909" ht="14.25" customHeight="1" x14ac:dyDescent="0.35"/>
    <row r="2910" ht="14.25" customHeight="1" x14ac:dyDescent="0.35"/>
    <row r="2911" ht="14.25" customHeight="1" x14ac:dyDescent="0.35"/>
    <row r="2912" ht="14.25" customHeight="1" x14ac:dyDescent="0.35"/>
    <row r="2913" ht="14.25" customHeight="1" x14ac:dyDescent="0.35"/>
    <row r="2914" ht="14.25" customHeight="1" x14ac:dyDescent="0.35"/>
    <row r="2915" ht="14.25" customHeight="1" x14ac:dyDescent="0.35"/>
    <row r="2916" ht="14.25" customHeight="1" x14ac:dyDescent="0.35"/>
    <row r="2917" ht="14.25" customHeight="1" x14ac:dyDescent="0.35"/>
    <row r="2918" ht="14.25" customHeight="1" x14ac:dyDescent="0.35"/>
    <row r="2919" ht="14.25" customHeight="1" x14ac:dyDescent="0.35"/>
    <row r="2920" ht="14.25" customHeight="1" x14ac:dyDescent="0.35"/>
    <row r="2921" ht="14.25" customHeight="1" x14ac:dyDescent="0.35"/>
    <row r="2922" ht="14.25" customHeight="1" x14ac:dyDescent="0.35"/>
    <row r="2923" ht="14.25" customHeight="1" x14ac:dyDescent="0.35"/>
    <row r="2924" ht="14.25" customHeight="1" x14ac:dyDescent="0.35"/>
    <row r="2925" ht="14.25" customHeight="1" x14ac:dyDescent="0.35"/>
    <row r="2926" ht="14.25" customHeight="1" x14ac:dyDescent="0.35"/>
    <row r="2927" ht="14.25" customHeight="1" x14ac:dyDescent="0.35"/>
    <row r="2928" ht="14.25" customHeight="1" x14ac:dyDescent="0.35"/>
    <row r="2929" ht="14.25" customHeight="1" x14ac:dyDescent="0.35"/>
    <row r="2930" ht="14.25" customHeight="1" x14ac:dyDescent="0.35"/>
    <row r="2931" ht="14.25" customHeight="1" x14ac:dyDescent="0.35"/>
    <row r="2932" ht="14.25" customHeight="1" x14ac:dyDescent="0.35"/>
    <row r="2933" ht="14.25" customHeight="1" x14ac:dyDescent="0.35"/>
    <row r="2934" ht="14.25" customHeight="1" x14ac:dyDescent="0.35"/>
    <row r="2935" ht="14.25" customHeight="1" x14ac:dyDescent="0.35"/>
    <row r="2936" ht="14.25" customHeight="1" x14ac:dyDescent="0.35"/>
    <row r="2937" ht="14.25" customHeight="1" x14ac:dyDescent="0.35"/>
    <row r="2938" ht="14.25" customHeight="1" x14ac:dyDescent="0.35"/>
    <row r="2939" ht="14.25" customHeight="1" x14ac:dyDescent="0.35"/>
    <row r="2940" ht="14.25" customHeight="1" x14ac:dyDescent="0.35"/>
    <row r="2941" ht="14.25" customHeight="1" x14ac:dyDescent="0.35"/>
    <row r="2942" ht="14.25" customHeight="1" x14ac:dyDescent="0.35"/>
    <row r="2943" ht="14.25" customHeight="1" x14ac:dyDescent="0.35"/>
    <row r="2944" ht="14.25" customHeight="1" x14ac:dyDescent="0.35"/>
    <row r="2945" ht="14.25" customHeight="1" x14ac:dyDescent="0.35"/>
    <row r="2946" ht="14.25" customHeight="1" x14ac:dyDescent="0.35"/>
    <row r="2947" ht="14.25" customHeight="1" x14ac:dyDescent="0.35"/>
    <row r="2948" ht="14.25" customHeight="1" x14ac:dyDescent="0.35"/>
    <row r="2949" ht="14.25" customHeight="1" x14ac:dyDescent="0.35"/>
    <row r="2950" ht="14.25" customHeight="1" x14ac:dyDescent="0.35"/>
    <row r="2951" ht="14.25" customHeight="1" x14ac:dyDescent="0.35"/>
    <row r="2952" ht="14.25" customHeight="1" x14ac:dyDescent="0.35"/>
    <row r="2953" ht="14.25" customHeight="1" x14ac:dyDescent="0.35"/>
    <row r="2954" ht="14.25" customHeight="1" x14ac:dyDescent="0.35"/>
    <row r="2955" ht="14.25" customHeight="1" x14ac:dyDescent="0.35"/>
    <row r="2956" ht="14.25" customHeight="1" x14ac:dyDescent="0.35"/>
    <row r="2957" ht="14.25" customHeight="1" x14ac:dyDescent="0.35"/>
    <row r="2958" ht="14.25" customHeight="1" x14ac:dyDescent="0.35"/>
    <row r="2959" ht="14.25" customHeight="1" x14ac:dyDescent="0.35"/>
    <row r="2960" ht="14.25" customHeight="1" x14ac:dyDescent="0.35"/>
    <row r="2961" ht="14.25" customHeight="1" x14ac:dyDescent="0.35"/>
    <row r="2962" ht="14.25" customHeight="1" x14ac:dyDescent="0.35"/>
    <row r="2963" ht="14.25" customHeight="1" x14ac:dyDescent="0.35"/>
    <row r="2964" ht="14.25" customHeight="1" x14ac:dyDescent="0.35"/>
    <row r="2965" ht="14.25" customHeight="1" x14ac:dyDescent="0.35"/>
    <row r="2966" ht="14.25" customHeight="1" x14ac:dyDescent="0.35"/>
    <row r="2967" ht="14.25" customHeight="1" x14ac:dyDescent="0.35"/>
    <row r="2968" ht="14.25" customHeight="1" x14ac:dyDescent="0.35"/>
    <row r="2969" ht="14.25" customHeight="1" x14ac:dyDescent="0.35"/>
    <row r="2970" ht="14.25" customHeight="1" x14ac:dyDescent="0.35"/>
    <row r="2971" ht="14.25" customHeight="1" x14ac:dyDescent="0.35"/>
    <row r="2972" ht="14.25" customHeight="1" x14ac:dyDescent="0.35"/>
    <row r="2973" ht="14.25" customHeight="1" x14ac:dyDescent="0.35"/>
    <row r="2974" ht="14.25" customHeight="1" x14ac:dyDescent="0.35"/>
    <row r="2975" ht="14.25" customHeight="1" x14ac:dyDescent="0.35"/>
    <row r="2976" ht="14.25" customHeight="1" x14ac:dyDescent="0.35"/>
    <row r="2977" ht="14.25" customHeight="1" x14ac:dyDescent="0.35"/>
    <row r="2978" ht="14.25" customHeight="1" x14ac:dyDescent="0.35"/>
    <row r="2979" ht="14.25" customHeight="1" x14ac:dyDescent="0.35"/>
    <row r="2980" ht="14.25" customHeight="1" x14ac:dyDescent="0.35"/>
    <row r="2981" ht="14.25" customHeight="1" x14ac:dyDescent="0.35"/>
    <row r="2982" ht="14.25" customHeight="1" x14ac:dyDescent="0.35"/>
    <row r="2983" ht="14.25" customHeight="1" x14ac:dyDescent="0.35"/>
    <row r="2984" ht="14.25" customHeight="1" x14ac:dyDescent="0.35"/>
    <row r="2985" ht="14.25" customHeight="1" x14ac:dyDescent="0.35"/>
    <row r="2986" ht="14.25" customHeight="1" x14ac:dyDescent="0.35"/>
    <row r="2987" ht="14.25" customHeight="1" x14ac:dyDescent="0.35"/>
    <row r="2988" ht="14.25" customHeight="1" x14ac:dyDescent="0.35"/>
    <row r="2989" ht="14.25" customHeight="1" x14ac:dyDescent="0.35"/>
    <row r="2990" ht="14.25" customHeight="1" x14ac:dyDescent="0.35"/>
    <row r="2991" ht="14.25" customHeight="1" x14ac:dyDescent="0.35"/>
    <row r="2992" ht="14.25" customHeight="1" x14ac:dyDescent="0.35"/>
    <row r="2993" ht="14.25" customHeight="1" x14ac:dyDescent="0.35"/>
    <row r="2994" ht="14.25" customHeight="1" x14ac:dyDescent="0.35"/>
    <row r="2995" ht="14.25" customHeight="1" x14ac:dyDescent="0.35"/>
    <row r="2996" ht="14.25" customHeight="1" x14ac:dyDescent="0.35"/>
    <row r="2997" ht="14.25" customHeight="1" x14ac:dyDescent="0.35"/>
    <row r="2998" ht="14.25" customHeight="1" x14ac:dyDescent="0.35"/>
    <row r="2999" ht="14.25" customHeight="1" x14ac:dyDescent="0.35"/>
    <row r="3000" ht="14.25" customHeight="1" x14ac:dyDescent="0.35"/>
    <row r="3001" ht="14.25" customHeight="1" x14ac:dyDescent="0.35"/>
    <row r="3002" ht="14.25" customHeight="1" x14ac:dyDescent="0.35"/>
    <row r="3003" ht="14.25" customHeight="1" x14ac:dyDescent="0.35"/>
    <row r="3004" ht="14.25" customHeight="1" x14ac:dyDescent="0.35"/>
    <row r="3005" ht="14.25" customHeight="1" x14ac:dyDescent="0.35"/>
    <row r="3006" ht="14.25" customHeight="1" x14ac:dyDescent="0.35"/>
    <row r="3007" ht="14.25" customHeight="1" x14ac:dyDescent="0.35"/>
    <row r="3008" ht="14.25" customHeight="1" x14ac:dyDescent="0.35"/>
    <row r="3009" ht="14.25" customHeight="1" x14ac:dyDescent="0.35"/>
    <row r="3010" ht="14.25" customHeight="1" x14ac:dyDescent="0.35"/>
    <row r="3011" ht="14.25" customHeight="1" x14ac:dyDescent="0.35"/>
    <row r="3012" ht="14.25" customHeight="1" x14ac:dyDescent="0.35"/>
    <row r="3013" ht="14.25" customHeight="1" x14ac:dyDescent="0.35"/>
    <row r="3014" ht="14.25" customHeight="1" x14ac:dyDescent="0.35"/>
    <row r="3015" ht="14.25" customHeight="1" x14ac:dyDescent="0.35"/>
    <row r="3016" ht="14.25" customHeight="1" x14ac:dyDescent="0.35"/>
    <row r="3017" ht="14.25" customHeight="1" x14ac:dyDescent="0.35"/>
    <row r="3018" ht="14.25" customHeight="1" x14ac:dyDescent="0.35"/>
    <row r="3019" ht="14.25" customHeight="1" x14ac:dyDescent="0.35"/>
    <row r="3020" ht="14.25" customHeight="1" x14ac:dyDescent="0.35"/>
    <row r="3021" ht="14.25" customHeight="1" x14ac:dyDescent="0.35"/>
    <row r="3022" ht="14.25" customHeight="1" x14ac:dyDescent="0.35"/>
    <row r="3023" ht="14.25" customHeight="1" x14ac:dyDescent="0.35"/>
    <row r="3024" ht="14.25" customHeight="1" x14ac:dyDescent="0.35"/>
    <row r="3025" ht="14.25" customHeight="1" x14ac:dyDescent="0.35"/>
    <row r="3026" ht="14.25" customHeight="1" x14ac:dyDescent="0.35"/>
    <row r="3027" ht="14.25" customHeight="1" x14ac:dyDescent="0.35"/>
    <row r="3028" ht="14.25" customHeight="1" x14ac:dyDescent="0.35"/>
    <row r="3029" ht="14.25" customHeight="1" x14ac:dyDescent="0.35"/>
    <row r="3030" ht="14.25" customHeight="1" x14ac:dyDescent="0.35"/>
    <row r="3031" ht="14.25" customHeight="1" x14ac:dyDescent="0.35"/>
    <row r="3032" ht="14.25" customHeight="1" x14ac:dyDescent="0.35"/>
    <row r="3033" ht="14.25" customHeight="1" x14ac:dyDescent="0.35"/>
    <row r="3034" ht="14.25" customHeight="1" x14ac:dyDescent="0.35"/>
    <row r="3035" ht="14.25" customHeight="1" x14ac:dyDescent="0.35"/>
    <row r="3036" ht="14.25" customHeight="1" x14ac:dyDescent="0.35"/>
    <row r="3037" ht="14.25" customHeight="1" x14ac:dyDescent="0.35"/>
    <row r="3038" ht="14.25" customHeight="1" x14ac:dyDescent="0.35"/>
    <row r="3039" ht="14.25" customHeight="1" x14ac:dyDescent="0.35"/>
    <row r="3040" ht="14.25" customHeight="1" x14ac:dyDescent="0.35"/>
    <row r="3041" ht="14.25" customHeight="1" x14ac:dyDescent="0.35"/>
    <row r="3042" ht="14.25" customHeight="1" x14ac:dyDescent="0.35"/>
    <row r="3043" ht="14.25" customHeight="1" x14ac:dyDescent="0.35"/>
    <row r="3044" ht="14.25" customHeight="1" x14ac:dyDescent="0.35"/>
    <row r="3045" ht="14.25" customHeight="1" x14ac:dyDescent="0.35"/>
    <row r="3046" ht="14.25" customHeight="1" x14ac:dyDescent="0.35"/>
    <row r="3047" ht="14.25" customHeight="1" x14ac:dyDescent="0.35"/>
    <row r="3048" ht="14.25" customHeight="1" x14ac:dyDescent="0.35"/>
    <row r="3049" ht="14.25" customHeight="1" x14ac:dyDescent="0.35"/>
    <row r="3050" ht="14.25" customHeight="1" x14ac:dyDescent="0.35"/>
    <row r="3051" ht="14.25" customHeight="1" x14ac:dyDescent="0.35"/>
    <row r="3052" ht="14.25" customHeight="1" x14ac:dyDescent="0.35"/>
    <row r="3053" ht="14.25" customHeight="1" x14ac:dyDescent="0.35"/>
    <row r="3054" ht="14.25" customHeight="1" x14ac:dyDescent="0.35"/>
    <row r="3055" ht="14.25" customHeight="1" x14ac:dyDescent="0.35"/>
    <row r="3056" ht="14.25" customHeight="1" x14ac:dyDescent="0.35"/>
    <row r="3057" ht="14.25" customHeight="1" x14ac:dyDescent="0.35"/>
    <row r="3058" ht="14.25" customHeight="1" x14ac:dyDescent="0.35"/>
    <row r="3059" ht="14.25" customHeight="1" x14ac:dyDescent="0.35"/>
    <row r="3060" ht="14.25" customHeight="1" x14ac:dyDescent="0.35"/>
    <row r="3061" ht="14.25" customHeight="1" x14ac:dyDescent="0.35"/>
    <row r="3062" ht="14.25" customHeight="1" x14ac:dyDescent="0.35"/>
    <row r="3063" ht="14.25" customHeight="1" x14ac:dyDescent="0.35"/>
    <row r="3064" ht="14.25" customHeight="1" x14ac:dyDescent="0.35"/>
    <row r="3065" ht="14.25" customHeight="1" x14ac:dyDescent="0.35"/>
    <row r="3066" ht="14.25" customHeight="1" x14ac:dyDescent="0.35"/>
    <row r="3067" ht="14.25" customHeight="1" x14ac:dyDescent="0.35"/>
    <row r="3068" ht="14.25" customHeight="1" x14ac:dyDescent="0.35"/>
    <row r="3069" ht="14.25" customHeight="1" x14ac:dyDescent="0.35"/>
    <row r="3070" ht="14.25" customHeight="1" x14ac:dyDescent="0.35"/>
    <row r="3071" ht="14.25" customHeight="1" x14ac:dyDescent="0.35"/>
    <row r="3072" ht="14.25" customHeight="1" x14ac:dyDescent="0.35"/>
    <row r="3073" ht="14.25" customHeight="1" x14ac:dyDescent="0.35"/>
    <row r="3074" ht="14.25" customHeight="1" x14ac:dyDescent="0.35"/>
    <row r="3075" ht="14.25" customHeight="1" x14ac:dyDescent="0.35"/>
    <row r="3076" ht="14.25" customHeight="1" x14ac:dyDescent="0.35"/>
    <row r="3077" ht="14.25" customHeight="1" x14ac:dyDescent="0.35"/>
    <row r="3078" ht="14.25" customHeight="1" x14ac:dyDescent="0.35"/>
    <row r="3079" ht="14.25" customHeight="1" x14ac:dyDescent="0.35"/>
    <row r="3080" ht="14.25" customHeight="1" x14ac:dyDescent="0.35"/>
    <row r="3081" ht="14.25" customHeight="1" x14ac:dyDescent="0.35"/>
    <row r="3082" ht="14.25" customHeight="1" x14ac:dyDescent="0.35"/>
    <row r="3083" ht="14.25" customHeight="1" x14ac:dyDescent="0.35"/>
    <row r="3084" ht="14.25" customHeight="1" x14ac:dyDescent="0.35"/>
    <row r="3085" ht="14.25" customHeight="1" x14ac:dyDescent="0.35"/>
    <row r="3086" ht="14.25" customHeight="1" x14ac:dyDescent="0.35"/>
    <row r="3087" ht="14.25" customHeight="1" x14ac:dyDescent="0.35"/>
    <row r="3088" ht="14.25" customHeight="1" x14ac:dyDescent="0.35"/>
    <row r="3089" ht="14.25" customHeight="1" x14ac:dyDescent="0.35"/>
    <row r="3090" ht="14.25" customHeight="1" x14ac:dyDescent="0.35"/>
    <row r="3091" ht="14.25" customHeight="1" x14ac:dyDescent="0.35"/>
    <row r="3092" ht="14.25" customHeight="1" x14ac:dyDescent="0.35"/>
    <row r="3093" ht="14.25" customHeight="1" x14ac:dyDescent="0.35"/>
    <row r="3094" ht="14.25" customHeight="1" x14ac:dyDescent="0.35"/>
    <row r="3095" ht="14.25" customHeight="1" x14ac:dyDescent="0.35"/>
    <row r="3096" ht="14.25" customHeight="1" x14ac:dyDescent="0.35"/>
    <row r="3097" ht="14.25" customHeight="1" x14ac:dyDescent="0.35"/>
    <row r="3098" ht="14.25" customHeight="1" x14ac:dyDescent="0.35"/>
    <row r="3099" ht="14.25" customHeight="1" x14ac:dyDescent="0.35"/>
    <row r="3100" ht="14.25" customHeight="1" x14ac:dyDescent="0.35"/>
    <row r="3101" ht="14.25" customHeight="1" x14ac:dyDescent="0.35"/>
    <row r="3102" ht="14.25" customHeight="1" x14ac:dyDescent="0.35"/>
    <row r="3103" ht="14.25" customHeight="1" x14ac:dyDescent="0.35"/>
    <row r="3104" ht="14.25" customHeight="1" x14ac:dyDescent="0.35"/>
    <row r="3105" ht="14.25" customHeight="1" x14ac:dyDescent="0.35"/>
    <row r="3106" ht="14.25" customHeight="1" x14ac:dyDescent="0.35"/>
    <row r="3107" ht="14.25" customHeight="1" x14ac:dyDescent="0.35"/>
    <row r="3108" ht="14.25" customHeight="1" x14ac:dyDescent="0.35"/>
    <row r="3109" ht="14.25" customHeight="1" x14ac:dyDescent="0.35"/>
    <row r="3110" ht="14.25" customHeight="1" x14ac:dyDescent="0.35"/>
    <row r="3111" ht="14.25" customHeight="1" x14ac:dyDescent="0.35"/>
    <row r="3112" ht="14.25" customHeight="1" x14ac:dyDescent="0.35"/>
    <row r="3113" ht="14.25" customHeight="1" x14ac:dyDescent="0.35"/>
    <row r="3114" ht="14.25" customHeight="1" x14ac:dyDescent="0.35"/>
    <row r="3115" ht="14.25" customHeight="1" x14ac:dyDescent="0.35"/>
    <row r="3116" ht="14.25" customHeight="1" x14ac:dyDescent="0.35"/>
    <row r="3117" ht="14.25" customHeight="1" x14ac:dyDescent="0.35"/>
    <row r="3118" ht="14.25" customHeight="1" x14ac:dyDescent="0.35"/>
    <row r="3119" ht="14.25" customHeight="1" x14ac:dyDescent="0.35"/>
    <row r="3120" ht="14.25" customHeight="1" x14ac:dyDescent="0.35"/>
    <row r="3121" ht="14.25" customHeight="1" x14ac:dyDescent="0.35"/>
    <row r="3122" ht="14.25" customHeight="1" x14ac:dyDescent="0.35"/>
    <row r="3123" ht="14.25" customHeight="1" x14ac:dyDescent="0.35"/>
    <row r="3124" ht="14.25" customHeight="1" x14ac:dyDescent="0.35"/>
    <row r="3125" ht="14.25" customHeight="1" x14ac:dyDescent="0.35"/>
    <row r="3126" ht="14.25" customHeight="1" x14ac:dyDescent="0.35"/>
    <row r="3127" ht="14.25" customHeight="1" x14ac:dyDescent="0.35"/>
    <row r="3128" ht="14.25" customHeight="1" x14ac:dyDescent="0.35"/>
    <row r="3129" ht="14.25" customHeight="1" x14ac:dyDescent="0.35"/>
    <row r="3130" ht="14.25" customHeight="1" x14ac:dyDescent="0.35"/>
    <row r="3131" ht="14.25" customHeight="1" x14ac:dyDescent="0.35"/>
    <row r="3132" ht="14.25" customHeight="1" x14ac:dyDescent="0.35"/>
    <row r="3133" ht="14.25" customHeight="1" x14ac:dyDescent="0.35"/>
    <row r="3134" ht="14.25" customHeight="1" x14ac:dyDescent="0.35"/>
    <row r="3135" ht="14.25" customHeight="1" x14ac:dyDescent="0.35"/>
    <row r="3136" ht="14.25" customHeight="1" x14ac:dyDescent="0.35"/>
    <row r="3137" ht="14.25" customHeight="1" x14ac:dyDescent="0.35"/>
    <row r="3138" ht="14.25" customHeight="1" x14ac:dyDescent="0.35"/>
    <row r="3139" ht="14.25" customHeight="1" x14ac:dyDescent="0.35"/>
    <row r="3140" ht="14.25" customHeight="1" x14ac:dyDescent="0.35"/>
    <row r="3141" ht="14.25" customHeight="1" x14ac:dyDescent="0.35"/>
    <row r="3142" ht="14.25" customHeight="1" x14ac:dyDescent="0.35"/>
    <row r="3143" ht="14.25" customHeight="1" x14ac:dyDescent="0.35"/>
    <row r="3144" ht="14.25" customHeight="1" x14ac:dyDescent="0.35"/>
    <row r="3145" ht="14.25" customHeight="1" x14ac:dyDescent="0.35"/>
    <row r="3146" ht="14.25" customHeight="1" x14ac:dyDescent="0.35"/>
    <row r="3147" ht="14.25" customHeight="1" x14ac:dyDescent="0.35"/>
    <row r="3148" ht="14.25" customHeight="1" x14ac:dyDescent="0.35"/>
    <row r="3149" ht="14.25" customHeight="1" x14ac:dyDescent="0.35"/>
    <row r="3150" ht="14.25" customHeight="1" x14ac:dyDescent="0.35"/>
    <row r="3151" ht="14.25" customHeight="1" x14ac:dyDescent="0.35"/>
    <row r="3152" ht="14.25" customHeight="1" x14ac:dyDescent="0.35"/>
    <row r="3153" ht="14.25" customHeight="1" x14ac:dyDescent="0.35"/>
    <row r="3154" ht="14.25" customHeight="1" x14ac:dyDescent="0.35"/>
    <row r="3155" ht="14.25" customHeight="1" x14ac:dyDescent="0.35"/>
    <row r="3156" ht="14.25" customHeight="1" x14ac:dyDescent="0.35"/>
    <row r="3157" ht="14.25" customHeight="1" x14ac:dyDescent="0.35"/>
    <row r="3158" ht="14.25" customHeight="1" x14ac:dyDescent="0.35"/>
    <row r="3159" ht="14.25" customHeight="1" x14ac:dyDescent="0.35"/>
    <row r="3160" ht="14.25" customHeight="1" x14ac:dyDescent="0.35"/>
    <row r="3161" ht="14.25" customHeight="1" x14ac:dyDescent="0.35"/>
    <row r="3162" ht="14.25" customHeight="1" x14ac:dyDescent="0.35"/>
    <row r="3163" ht="14.25" customHeight="1" x14ac:dyDescent="0.35"/>
    <row r="3164" ht="14.25" customHeight="1" x14ac:dyDescent="0.35"/>
    <row r="3165" ht="14.25" customHeight="1" x14ac:dyDescent="0.35"/>
    <row r="3166" ht="14.25" customHeight="1" x14ac:dyDescent="0.35"/>
    <row r="3167" ht="14.25" customHeight="1" x14ac:dyDescent="0.35"/>
    <row r="3168" ht="14.25" customHeight="1" x14ac:dyDescent="0.35"/>
    <row r="3169" ht="14.25" customHeight="1" x14ac:dyDescent="0.35"/>
    <row r="3170" ht="14.25" customHeight="1" x14ac:dyDescent="0.35"/>
    <row r="3171" ht="14.25" customHeight="1" x14ac:dyDescent="0.35"/>
    <row r="3172" ht="14.25" customHeight="1" x14ac:dyDescent="0.35"/>
    <row r="3173" ht="14.25" customHeight="1" x14ac:dyDescent="0.35"/>
    <row r="3174" ht="14.25" customHeight="1" x14ac:dyDescent="0.35"/>
    <row r="3175" ht="14.25" customHeight="1" x14ac:dyDescent="0.35"/>
    <row r="3176" ht="14.25" customHeight="1" x14ac:dyDescent="0.35"/>
    <row r="3177" ht="14.25" customHeight="1" x14ac:dyDescent="0.35"/>
    <row r="3178" ht="14.25" customHeight="1" x14ac:dyDescent="0.35"/>
    <row r="3179" ht="14.25" customHeight="1" x14ac:dyDescent="0.35"/>
    <row r="3180" ht="14.25" customHeight="1" x14ac:dyDescent="0.35"/>
    <row r="3181" ht="14.25" customHeight="1" x14ac:dyDescent="0.35"/>
    <row r="3182" ht="14.25" customHeight="1" x14ac:dyDescent="0.35"/>
    <row r="3183" ht="14.25" customHeight="1" x14ac:dyDescent="0.35"/>
    <row r="3184" ht="14.25" customHeight="1" x14ac:dyDescent="0.35"/>
    <row r="3185" ht="14.25" customHeight="1" x14ac:dyDescent="0.35"/>
    <row r="3186" ht="14.25" customHeight="1" x14ac:dyDescent="0.35"/>
    <row r="3187" ht="14.25" customHeight="1" x14ac:dyDescent="0.35"/>
    <row r="3188" ht="14.25" customHeight="1" x14ac:dyDescent="0.35"/>
    <row r="3189" ht="14.25" customHeight="1" x14ac:dyDescent="0.35"/>
    <row r="3190" ht="14.25" customHeight="1" x14ac:dyDescent="0.35"/>
    <row r="3191" ht="14.25" customHeight="1" x14ac:dyDescent="0.35"/>
    <row r="3192" ht="14.25" customHeight="1" x14ac:dyDescent="0.35"/>
    <row r="3193" ht="14.25" customHeight="1" x14ac:dyDescent="0.35"/>
    <row r="3194" ht="14.25" customHeight="1" x14ac:dyDescent="0.35"/>
    <row r="3195" ht="14.25" customHeight="1" x14ac:dyDescent="0.35"/>
    <row r="3196" ht="14.25" customHeight="1" x14ac:dyDescent="0.35"/>
    <row r="3197" ht="14.25" customHeight="1" x14ac:dyDescent="0.35"/>
    <row r="3198" ht="14.25" customHeight="1" x14ac:dyDescent="0.35"/>
    <row r="3199" ht="14.25" customHeight="1" x14ac:dyDescent="0.35"/>
    <row r="3200" ht="14.25" customHeight="1" x14ac:dyDescent="0.35"/>
    <row r="3201" ht="14.25" customHeight="1" x14ac:dyDescent="0.35"/>
    <row r="3202" ht="14.25" customHeight="1" x14ac:dyDescent="0.35"/>
    <row r="3203" ht="14.25" customHeight="1" x14ac:dyDescent="0.35"/>
    <row r="3204" ht="14.25" customHeight="1" x14ac:dyDescent="0.35"/>
    <row r="3205" ht="14.25" customHeight="1" x14ac:dyDescent="0.35"/>
    <row r="3206" ht="14.25" customHeight="1" x14ac:dyDescent="0.35"/>
    <row r="3207" ht="14.25" customHeight="1" x14ac:dyDescent="0.35"/>
    <row r="3208" ht="14.25" customHeight="1" x14ac:dyDescent="0.35"/>
    <row r="3209" ht="14.25" customHeight="1" x14ac:dyDescent="0.35"/>
    <row r="3210" ht="14.25" customHeight="1" x14ac:dyDescent="0.35"/>
    <row r="3211" ht="14.25" customHeight="1" x14ac:dyDescent="0.35"/>
    <row r="3212" ht="14.25" customHeight="1" x14ac:dyDescent="0.35"/>
    <row r="3213" ht="14.25" customHeight="1" x14ac:dyDescent="0.35"/>
    <row r="3214" ht="14.25" customHeight="1" x14ac:dyDescent="0.35"/>
    <row r="3215" ht="14.25" customHeight="1" x14ac:dyDescent="0.35"/>
    <row r="3216" ht="14.25" customHeight="1" x14ac:dyDescent="0.35"/>
    <row r="3217" ht="14.25" customHeight="1" x14ac:dyDescent="0.35"/>
    <row r="3218" ht="14.25" customHeight="1" x14ac:dyDescent="0.35"/>
    <row r="3219" ht="14.25" customHeight="1" x14ac:dyDescent="0.35"/>
    <row r="3220" ht="14.25" customHeight="1" x14ac:dyDescent="0.35"/>
    <row r="3221" ht="14.25" customHeight="1" x14ac:dyDescent="0.35"/>
    <row r="3222" ht="14.25" customHeight="1" x14ac:dyDescent="0.35"/>
    <row r="3223" ht="14.25" customHeight="1" x14ac:dyDescent="0.35"/>
    <row r="3224" ht="14.25" customHeight="1" x14ac:dyDescent="0.35"/>
    <row r="3225" ht="14.25" customHeight="1" x14ac:dyDescent="0.35"/>
    <row r="3226" ht="14.25" customHeight="1" x14ac:dyDescent="0.35"/>
    <row r="3227" ht="14.25" customHeight="1" x14ac:dyDescent="0.35"/>
    <row r="3228" ht="14.25" customHeight="1" x14ac:dyDescent="0.35"/>
    <row r="3229" ht="14.25" customHeight="1" x14ac:dyDescent="0.35"/>
    <row r="3230" ht="14.25" customHeight="1" x14ac:dyDescent="0.35"/>
    <row r="3231" ht="14.25" customHeight="1" x14ac:dyDescent="0.35"/>
    <row r="3232" ht="14.25" customHeight="1" x14ac:dyDescent="0.35"/>
    <row r="3233" ht="14.25" customHeight="1" x14ac:dyDescent="0.35"/>
    <row r="3234" ht="14.25" customHeight="1" x14ac:dyDescent="0.35"/>
    <row r="3235" ht="14.25" customHeight="1" x14ac:dyDescent="0.35"/>
    <row r="3236" ht="14.25" customHeight="1" x14ac:dyDescent="0.35"/>
    <row r="3237" ht="14.25" customHeight="1" x14ac:dyDescent="0.35"/>
    <row r="3238" ht="14.25" customHeight="1" x14ac:dyDescent="0.35"/>
    <row r="3239" ht="14.25" customHeight="1" x14ac:dyDescent="0.35"/>
    <row r="3240" ht="14.25" customHeight="1" x14ac:dyDescent="0.35"/>
    <row r="3241" ht="14.25" customHeight="1" x14ac:dyDescent="0.35"/>
    <row r="3242" ht="14.25" customHeight="1" x14ac:dyDescent="0.35"/>
    <row r="3243" ht="14.25" customHeight="1" x14ac:dyDescent="0.35"/>
    <row r="3244" ht="14.25" customHeight="1" x14ac:dyDescent="0.35"/>
    <row r="3245" ht="14.25" customHeight="1" x14ac:dyDescent="0.35"/>
    <row r="3246" ht="14.25" customHeight="1" x14ac:dyDescent="0.35"/>
    <row r="3247" ht="14.25" customHeight="1" x14ac:dyDescent="0.35"/>
    <row r="3248" ht="14.25" customHeight="1" x14ac:dyDescent="0.35"/>
    <row r="3249" ht="14.25" customHeight="1" x14ac:dyDescent="0.35"/>
    <row r="3250" ht="14.25" customHeight="1" x14ac:dyDescent="0.35"/>
    <row r="3251" ht="14.25" customHeight="1" x14ac:dyDescent="0.35"/>
    <row r="3252" ht="14.25" customHeight="1" x14ac:dyDescent="0.35"/>
    <row r="3253" ht="14.25" customHeight="1" x14ac:dyDescent="0.35"/>
    <row r="3254" ht="14.25" customHeight="1" x14ac:dyDescent="0.35"/>
    <row r="3255" ht="14.25" customHeight="1" x14ac:dyDescent="0.35"/>
    <row r="3256" ht="14.25" customHeight="1" x14ac:dyDescent="0.35"/>
    <row r="3257" ht="14.25" customHeight="1" x14ac:dyDescent="0.35"/>
    <row r="3258" ht="14.25" customHeight="1" x14ac:dyDescent="0.35"/>
    <row r="3259" ht="14.25" customHeight="1" x14ac:dyDescent="0.35"/>
    <row r="3260" ht="14.25" customHeight="1" x14ac:dyDescent="0.35"/>
    <row r="3261" ht="14.25" customHeight="1" x14ac:dyDescent="0.35"/>
    <row r="3262" ht="14.25" customHeight="1" x14ac:dyDescent="0.35"/>
    <row r="3263" ht="14.25" customHeight="1" x14ac:dyDescent="0.35"/>
    <row r="3264" ht="14.25" customHeight="1" x14ac:dyDescent="0.35"/>
    <row r="3265" ht="14.25" customHeight="1" x14ac:dyDescent="0.35"/>
    <row r="3266" ht="14.25" customHeight="1" x14ac:dyDescent="0.35"/>
    <row r="3267" ht="14.25" customHeight="1" x14ac:dyDescent="0.35"/>
    <row r="3268" ht="14.25" customHeight="1" x14ac:dyDescent="0.35"/>
    <row r="3269" ht="14.25" customHeight="1" x14ac:dyDescent="0.35"/>
    <row r="3270" ht="14.25" customHeight="1" x14ac:dyDescent="0.35"/>
    <row r="3271" ht="14.25" customHeight="1" x14ac:dyDescent="0.35"/>
    <row r="3272" ht="14.25" customHeight="1" x14ac:dyDescent="0.35"/>
    <row r="3273" ht="14.25" customHeight="1" x14ac:dyDescent="0.35"/>
    <row r="3274" ht="14.25" customHeight="1" x14ac:dyDescent="0.35"/>
    <row r="3275" ht="14.25" customHeight="1" x14ac:dyDescent="0.35"/>
    <row r="3276" ht="14.25" customHeight="1" x14ac:dyDescent="0.35"/>
    <row r="3277" ht="14.25" customHeight="1" x14ac:dyDescent="0.35"/>
    <row r="3278" ht="14.25" customHeight="1" x14ac:dyDescent="0.35"/>
    <row r="3279" ht="14.25" customHeight="1" x14ac:dyDescent="0.35"/>
    <row r="3280" ht="14.25" customHeight="1" x14ac:dyDescent="0.35"/>
    <row r="3281" ht="14.25" customHeight="1" x14ac:dyDescent="0.35"/>
    <row r="3282" ht="14.25" customHeight="1" x14ac:dyDescent="0.35"/>
    <row r="3283" ht="14.25" customHeight="1" x14ac:dyDescent="0.35"/>
    <row r="3284" ht="14.25" customHeight="1" x14ac:dyDescent="0.35"/>
    <row r="3285" ht="14.25" customHeight="1" x14ac:dyDescent="0.35"/>
    <row r="3286" ht="14.25" customHeight="1" x14ac:dyDescent="0.35"/>
    <row r="3287" ht="14.25" customHeight="1" x14ac:dyDescent="0.35"/>
    <row r="3288" ht="14.25" customHeight="1" x14ac:dyDescent="0.35"/>
    <row r="3289" ht="14.25" customHeight="1" x14ac:dyDescent="0.35"/>
    <row r="3290" ht="14.25" customHeight="1" x14ac:dyDescent="0.35"/>
    <row r="3291" ht="14.25" customHeight="1" x14ac:dyDescent="0.35"/>
    <row r="3292" ht="14.25" customHeight="1" x14ac:dyDescent="0.35"/>
    <row r="3293" ht="14.25" customHeight="1" x14ac:dyDescent="0.35"/>
    <row r="3294" ht="14.25" customHeight="1" x14ac:dyDescent="0.35"/>
    <row r="3295" ht="14.25" customHeight="1" x14ac:dyDescent="0.35"/>
    <row r="3296" ht="14.25" customHeight="1" x14ac:dyDescent="0.35"/>
    <row r="3297" ht="14.25" customHeight="1" x14ac:dyDescent="0.35"/>
    <row r="3298" ht="14.25" customHeight="1" x14ac:dyDescent="0.35"/>
    <row r="3299" ht="14.25" customHeight="1" x14ac:dyDescent="0.35"/>
    <row r="3300" ht="14.25" customHeight="1" x14ac:dyDescent="0.35"/>
    <row r="3301" ht="14.25" customHeight="1" x14ac:dyDescent="0.35"/>
    <row r="3302" ht="14.25" customHeight="1" x14ac:dyDescent="0.35"/>
    <row r="3303" ht="14.25" customHeight="1" x14ac:dyDescent="0.35"/>
    <row r="3304" ht="14.25" customHeight="1" x14ac:dyDescent="0.35"/>
    <row r="3305" ht="14.25" customHeight="1" x14ac:dyDescent="0.35"/>
    <row r="3306" ht="14.25" customHeight="1" x14ac:dyDescent="0.35"/>
    <row r="3307" ht="14.25" customHeight="1" x14ac:dyDescent="0.35"/>
    <row r="3308" ht="14.25" customHeight="1" x14ac:dyDescent="0.35"/>
    <row r="3309" ht="14.25" customHeight="1" x14ac:dyDescent="0.35"/>
    <row r="3310" ht="14.25" customHeight="1" x14ac:dyDescent="0.35"/>
    <row r="3311" ht="14.25" customHeight="1" x14ac:dyDescent="0.35"/>
    <row r="3312" ht="14.25" customHeight="1" x14ac:dyDescent="0.35"/>
    <row r="3313" ht="14.25" customHeight="1" x14ac:dyDescent="0.35"/>
    <row r="3314" ht="14.25" customHeight="1" x14ac:dyDescent="0.35"/>
    <row r="3315" ht="14.25" customHeight="1" x14ac:dyDescent="0.35"/>
    <row r="3316" ht="14.25" customHeight="1" x14ac:dyDescent="0.35"/>
    <row r="3317" ht="14.25" customHeight="1" x14ac:dyDescent="0.35"/>
    <row r="3318" ht="14.25" customHeight="1" x14ac:dyDescent="0.35"/>
    <row r="3319" ht="14.25" customHeight="1" x14ac:dyDescent="0.35"/>
    <row r="3320" ht="14.25" customHeight="1" x14ac:dyDescent="0.35"/>
    <row r="3321" ht="14.25" customHeight="1" x14ac:dyDescent="0.35"/>
    <row r="3322" ht="14.25" customHeight="1" x14ac:dyDescent="0.35"/>
    <row r="3323" ht="14.25" customHeight="1" x14ac:dyDescent="0.35"/>
    <row r="3324" ht="14.25" customHeight="1" x14ac:dyDescent="0.35"/>
    <row r="3325" ht="14.25" customHeight="1" x14ac:dyDescent="0.35"/>
    <row r="3326" ht="14.25" customHeight="1" x14ac:dyDescent="0.35"/>
    <row r="3327" ht="14.25" customHeight="1" x14ac:dyDescent="0.35"/>
    <row r="3328" ht="14.25" customHeight="1" x14ac:dyDescent="0.35"/>
    <row r="3329" ht="14.25" customHeight="1" x14ac:dyDescent="0.35"/>
    <row r="3330" ht="14.25" customHeight="1" x14ac:dyDescent="0.35"/>
    <row r="3331" ht="14.25" customHeight="1" x14ac:dyDescent="0.35"/>
    <row r="3332" ht="14.25" customHeight="1" x14ac:dyDescent="0.35"/>
    <row r="3333" ht="14.25" customHeight="1" x14ac:dyDescent="0.35"/>
    <row r="3334" ht="14.25" customHeight="1" x14ac:dyDescent="0.35"/>
    <row r="3335" ht="14.25" customHeight="1" x14ac:dyDescent="0.35"/>
    <row r="3336" ht="14.25" customHeight="1" x14ac:dyDescent="0.35"/>
    <row r="3337" ht="14.25" customHeight="1" x14ac:dyDescent="0.35"/>
    <row r="3338" ht="14.25" customHeight="1" x14ac:dyDescent="0.35"/>
    <row r="3339" ht="14.25" customHeight="1" x14ac:dyDescent="0.35"/>
    <row r="3340" ht="14.25" customHeight="1" x14ac:dyDescent="0.35"/>
    <row r="3341" ht="14.25" customHeight="1" x14ac:dyDescent="0.35"/>
    <row r="3342" ht="14.25" customHeight="1" x14ac:dyDescent="0.35"/>
    <row r="3343" ht="14.25" customHeight="1" x14ac:dyDescent="0.35"/>
    <row r="3344" ht="14.25" customHeight="1" x14ac:dyDescent="0.35"/>
    <row r="3345" ht="14.25" customHeight="1" x14ac:dyDescent="0.35"/>
    <row r="3346" ht="14.25" customHeight="1" x14ac:dyDescent="0.35"/>
    <row r="3347" ht="14.25" customHeight="1" x14ac:dyDescent="0.35"/>
    <row r="3348" ht="14.25" customHeight="1" x14ac:dyDescent="0.35"/>
    <row r="3349" ht="14.25" customHeight="1" x14ac:dyDescent="0.35"/>
    <row r="3350" ht="14.25" customHeight="1" x14ac:dyDescent="0.35"/>
    <row r="3351" ht="14.25" customHeight="1" x14ac:dyDescent="0.35"/>
    <row r="3352" ht="14.25" customHeight="1" x14ac:dyDescent="0.35"/>
    <row r="3353" ht="14.25" customHeight="1" x14ac:dyDescent="0.35"/>
    <row r="3354" ht="14.25" customHeight="1" x14ac:dyDescent="0.35"/>
    <row r="3355" ht="14.25" customHeight="1" x14ac:dyDescent="0.35"/>
    <row r="3356" ht="14.25" customHeight="1" x14ac:dyDescent="0.35"/>
    <row r="3357" ht="14.25" customHeight="1" x14ac:dyDescent="0.35"/>
    <row r="3358" ht="14.25" customHeight="1" x14ac:dyDescent="0.35"/>
    <row r="3359" ht="14.25" customHeight="1" x14ac:dyDescent="0.35"/>
    <row r="3360" ht="14.25" customHeight="1" x14ac:dyDescent="0.35"/>
    <row r="3361" ht="14.25" customHeight="1" x14ac:dyDescent="0.35"/>
    <row r="3362" ht="14.25" customHeight="1" x14ac:dyDescent="0.35"/>
    <row r="3363" ht="14.25" customHeight="1" x14ac:dyDescent="0.35"/>
    <row r="3364" ht="14.25" customHeight="1" x14ac:dyDescent="0.35"/>
    <row r="3365" ht="14.25" customHeight="1" x14ac:dyDescent="0.35"/>
    <row r="3366" ht="14.25" customHeight="1" x14ac:dyDescent="0.35"/>
    <row r="3367" ht="14.25" customHeight="1" x14ac:dyDescent="0.35"/>
    <row r="3368" ht="14.25" customHeight="1" x14ac:dyDescent="0.35"/>
    <row r="3369" ht="14.25" customHeight="1" x14ac:dyDescent="0.35"/>
    <row r="3370" ht="14.25" customHeight="1" x14ac:dyDescent="0.35"/>
    <row r="3371" ht="14.25" customHeight="1" x14ac:dyDescent="0.35"/>
    <row r="3372" ht="14.25" customHeight="1" x14ac:dyDescent="0.35"/>
    <row r="3373" ht="14.25" customHeight="1" x14ac:dyDescent="0.35"/>
    <row r="3374" ht="14.25" customHeight="1" x14ac:dyDescent="0.35"/>
    <row r="3375" ht="14.25" customHeight="1" x14ac:dyDescent="0.35"/>
    <row r="3376" ht="14.25" customHeight="1" x14ac:dyDescent="0.35"/>
    <row r="3377" ht="14.25" customHeight="1" x14ac:dyDescent="0.35"/>
    <row r="3378" ht="14.25" customHeight="1" x14ac:dyDescent="0.35"/>
    <row r="3379" ht="14.25" customHeight="1" x14ac:dyDescent="0.35"/>
    <row r="3380" ht="14.25" customHeight="1" x14ac:dyDescent="0.35"/>
    <row r="3381" ht="14.25" customHeight="1" x14ac:dyDescent="0.35"/>
    <row r="3382" ht="14.25" customHeight="1" x14ac:dyDescent="0.35"/>
    <row r="3383" ht="14.25" customHeight="1" x14ac:dyDescent="0.35"/>
    <row r="3384" ht="14.25" customHeight="1" x14ac:dyDescent="0.35"/>
    <row r="3385" ht="14.25" customHeight="1" x14ac:dyDescent="0.35"/>
    <row r="3386" ht="14.25" customHeight="1" x14ac:dyDescent="0.35"/>
    <row r="3387" ht="14.25" customHeight="1" x14ac:dyDescent="0.35"/>
    <row r="3388" ht="14.25" customHeight="1" x14ac:dyDescent="0.35"/>
    <row r="3389" ht="14.25" customHeight="1" x14ac:dyDescent="0.35"/>
    <row r="3390" ht="14.25" customHeight="1" x14ac:dyDescent="0.35"/>
    <row r="3391" ht="14.25" customHeight="1" x14ac:dyDescent="0.35"/>
    <row r="3392" ht="14.25" customHeight="1" x14ac:dyDescent="0.35"/>
    <row r="3393" ht="14.25" customHeight="1" x14ac:dyDescent="0.35"/>
    <row r="3394" ht="14.25" customHeight="1" x14ac:dyDescent="0.35"/>
    <row r="3395" ht="14.25" customHeight="1" x14ac:dyDescent="0.35"/>
    <row r="3396" ht="14.25" customHeight="1" x14ac:dyDescent="0.35"/>
    <row r="3397" ht="14.25" customHeight="1" x14ac:dyDescent="0.35"/>
    <row r="3398" ht="14.25" customHeight="1" x14ac:dyDescent="0.35"/>
    <row r="3399" ht="14.25" customHeight="1" x14ac:dyDescent="0.35"/>
    <row r="3400" ht="14.25" customHeight="1" x14ac:dyDescent="0.35"/>
    <row r="3401" ht="14.25" customHeight="1" x14ac:dyDescent="0.35"/>
    <row r="3402" ht="14.25" customHeight="1" x14ac:dyDescent="0.35"/>
    <row r="3403" ht="14.25" customHeight="1" x14ac:dyDescent="0.35"/>
    <row r="3404" ht="14.25" customHeight="1" x14ac:dyDescent="0.35"/>
    <row r="3405" ht="14.25" customHeight="1" x14ac:dyDescent="0.35"/>
    <row r="3406" ht="14.25" customHeight="1" x14ac:dyDescent="0.35"/>
    <row r="3407" ht="14.25" customHeight="1" x14ac:dyDescent="0.35"/>
    <row r="3408" ht="14.25" customHeight="1" x14ac:dyDescent="0.35"/>
    <row r="3409" ht="14.25" customHeight="1" x14ac:dyDescent="0.35"/>
    <row r="3410" ht="14.25" customHeight="1" x14ac:dyDescent="0.35"/>
    <row r="3411" ht="14.25" customHeight="1" x14ac:dyDescent="0.35"/>
    <row r="3412" ht="14.25" customHeight="1" x14ac:dyDescent="0.35"/>
    <row r="3413" ht="14.25" customHeight="1" x14ac:dyDescent="0.35"/>
    <row r="3414" ht="14.25" customHeight="1" x14ac:dyDescent="0.35"/>
    <row r="3415" ht="14.25" customHeight="1" x14ac:dyDescent="0.35"/>
    <row r="3416" ht="14.25" customHeight="1" x14ac:dyDescent="0.35"/>
    <row r="3417" ht="14.25" customHeight="1" x14ac:dyDescent="0.35"/>
    <row r="3418" ht="14.25" customHeight="1" x14ac:dyDescent="0.35"/>
    <row r="3419" ht="14.25" customHeight="1" x14ac:dyDescent="0.35"/>
    <row r="3420" ht="14.25" customHeight="1" x14ac:dyDescent="0.35"/>
    <row r="3421" ht="14.25" customHeight="1" x14ac:dyDescent="0.35"/>
    <row r="3422" ht="14.25" customHeight="1" x14ac:dyDescent="0.35"/>
    <row r="3423" ht="14.25" customHeight="1" x14ac:dyDescent="0.35"/>
    <row r="3424" ht="14.25" customHeight="1" x14ac:dyDescent="0.35"/>
    <row r="3425" ht="14.25" customHeight="1" x14ac:dyDescent="0.35"/>
    <row r="3426" ht="14.25" customHeight="1" x14ac:dyDescent="0.35"/>
    <row r="3427" ht="14.25" customHeight="1" x14ac:dyDescent="0.35"/>
    <row r="3428" ht="14.25" customHeight="1" x14ac:dyDescent="0.35"/>
    <row r="3429" ht="14.25" customHeight="1" x14ac:dyDescent="0.35"/>
    <row r="3430" ht="14.25" customHeight="1" x14ac:dyDescent="0.35"/>
    <row r="3431" ht="14.25" customHeight="1" x14ac:dyDescent="0.35"/>
    <row r="3432" ht="14.25" customHeight="1" x14ac:dyDescent="0.35"/>
    <row r="3433" ht="14.25" customHeight="1" x14ac:dyDescent="0.35"/>
    <row r="3434" ht="14.25" customHeight="1" x14ac:dyDescent="0.35"/>
    <row r="3435" ht="14.25" customHeight="1" x14ac:dyDescent="0.35"/>
    <row r="3436" ht="14.25" customHeight="1" x14ac:dyDescent="0.35"/>
    <row r="3437" ht="14.25" customHeight="1" x14ac:dyDescent="0.35"/>
    <row r="3438" ht="14.25" customHeight="1" x14ac:dyDescent="0.35"/>
    <row r="3439" ht="14.25" customHeight="1" x14ac:dyDescent="0.35"/>
    <row r="3440" ht="14.25" customHeight="1" x14ac:dyDescent="0.35"/>
    <row r="3441" ht="14.25" customHeight="1" x14ac:dyDescent="0.35"/>
    <row r="3442" ht="14.25" customHeight="1" x14ac:dyDescent="0.35"/>
    <row r="3443" ht="14.25" customHeight="1" x14ac:dyDescent="0.35"/>
    <row r="3444" ht="14.25" customHeight="1" x14ac:dyDescent="0.35"/>
    <row r="3445" ht="14.25" customHeight="1" x14ac:dyDescent="0.35"/>
    <row r="3446" ht="14.25" customHeight="1" x14ac:dyDescent="0.35"/>
    <row r="3447" ht="14.25" customHeight="1" x14ac:dyDescent="0.35"/>
    <row r="3448" ht="14.25" customHeight="1" x14ac:dyDescent="0.35"/>
    <row r="3449" ht="14.25" customHeight="1" x14ac:dyDescent="0.35"/>
    <row r="3450" ht="14.25" customHeight="1" x14ac:dyDescent="0.35"/>
    <row r="3451" ht="14.25" customHeight="1" x14ac:dyDescent="0.35"/>
    <row r="3452" ht="14.25" customHeight="1" x14ac:dyDescent="0.35"/>
    <row r="3453" ht="14.25" customHeight="1" x14ac:dyDescent="0.35"/>
    <row r="3454" ht="14.25" customHeight="1" x14ac:dyDescent="0.35"/>
    <row r="3455" ht="14.25" customHeight="1" x14ac:dyDescent="0.35"/>
    <row r="3456" ht="14.25" customHeight="1" x14ac:dyDescent="0.35"/>
    <row r="3457" ht="14.25" customHeight="1" x14ac:dyDescent="0.35"/>
    <row r="3458" ht="14.25" customHeight="1" x14ac:dyDescent="0.35"/>
    <row r="3459" ht="14.25" customHeight="1" x14ac:dyDescent="0.35"/>
    <row r="3460" ht="14.25" customHeight="1" x14ac:dyDescent="0.35"/>
    <row r="3461" ht="14.25" customHeight="1" x14ac:dyDescent="0.35"/>
    <row r="3462" ht="14.25" customHeight="1" x14ac:dyDescent="0.35"/>
    <row r="3463" ht="14.25" customHeight="1" x14ac:dyDescent="0.35"/>
    <row r="3464" ht="14.25" customHeight="1" x14ac:dyDescent="0.35"/>
    <row r="3465" ht="14.25" customHeight="1" x14ac:dyDescent="0.35"/>
    <row r="3466" ht="14.25" customHeight="1" x14ac:dyDescent="0.35"/>
    <row r="3467" ht="14.25" customHeight="1" x14ac:dyDescent="0.35"/>
    <row r="3468" ht="14.25" customHeight="1" x14ac:dyDescent="0.35"/>
    <row r="3469" ht="14.25" customHeight="1" x14ac:dyDescent="0.35"/>
    <row r="3470" ht="14.25" customHeight="1" x14ac:dyDescent="0.35"/>
    <row r="3471" ht="14.25" customHeight="1" x14ac:dyDescent="0.35"/>
    <row r="3472" ht="14.25" customHeight="1" x14ac:dyDescent="0.35"/>
    <row r="3473" ht="14.25" customHeight="1" x14ac:dyDescent="0.35"/>
    <row r="3474" ht="14.25" customHeight="1" x14ac:dyDescent="0.35"/>
    <row r="3475" ht="14.25" customHeight="1" x14ac:dyDescent="0.35"/>
    <row r="3476" ht="14.25" customHeight="1" x14ac:dyDescent="0.35"/>
    <row r="3477" ht="14.25" customHeight="1" x14ac:dyDescent="0.35"/>
    <row r="3478" ht="14.25" customHeight="1" x14ac:dyDescent="0.35"/>
    <row r="3479" ht="14.25" customHeight="1" x14ac:dyDescent="0.35"/>
    <row r="3480" ht="14.25" customHeight="1" x14ac:dyDescent="0.35"/>
    <row r="3481" ht="14.25" customHeight="1" x14ac:dyDescent="0.35"/>
    <row r="3482" ht="14.25" customHeight="1" x14ac:dyDescent="0.35"/>
    <row r="3483" ht="14.25" customHeight="1" x14ac:dyDescent="0.35"/>
    <row r="3484" ht="14.25" customHeight="1" x14ac:dyDescent="0.35"/>
    <row r="3485" ht="14.25" customHeight="1" x14ac:dyDescent="0.35"/>
    <row r="3486" ht="14.25" customHeight="1" x14ac:dyDescent="0.35"/>
    <row r="3487" ht="14.25" customHeight="1" x14ac:dyDescent="0.35"/>
    <row r="3488" ht="14.25" customHeight="1" x14ac:dyDescent="0.35"/>
    <row r="3489" ht="14.25" customHeight="1" x14ac:dyDescent="0.35"/>
    <row r="3490" ht="14.25" customHeight="1" x14ac:dyDescent="0.35"/>
    <row r="3491" ht="14.25" customHeight="1" x14ac:dyDescent="0.35"/>
    <row r="3492" ht="14.25" customHeight="1" x14ac:dyDescent="0.35"/>
    <row r="3493" ht="14.25" customHeight="1" x14ac:dyDescent="0.35"/>
    <row r="3494" ht="14.25" customHeight="1" x14ac:dyDescent="0.35"/>
    <row r="3495" ht="14.25" customHeight="1" x14ac:dyDescent="0.35"/>
    <row r="3496" ht="14.25" customHeight="1" x14ac:dyDescent="0.35"/>
    <row r="3497" ht="14.25" customHeight="1" x14ac:dyDescent="0.35"/>
    <row r="3498" ht="14.25" customHeight="1" x14ac:dyDescent="0.35"/>
    <row r="3499" ht="14.25" customHeight="1" x14ac:dyDescent="0.35"/>
    <row r="3500" ht="14.25" customHeight="1" x14ac:dyDescent="0.35"/>
    <row r="3501" ht="14.25" customHeight="1" x14ac:dyDescent="0.35"/>
    <row r="3502" ht="14.25" customHeight="1" x14ac:dyDescent="0.35"/>
    <row r="3503" ht="14.25" customHeight="1" x14ac:dyDescent="0.35"/>
    <row r="3504" ht="14.25" customHeight="1" x14ac:dyDescent="0.35"/>
    <row r="3505" ht="14.25" customHeight="1" x14ac:dyDescent="0.35"/>
    <row r="3506" ht="14.25" customHeight="1" x14ac:dyDescent="0.35"/>
    <row r="3507" ht="14.25" customHeight="1" x14ac:dyDescent="0.35"/>
    <row r="3508" ht="14.25" customHeight="1" x14ac:dyDescent="0.35"/>
  </sheetData>
  <mergeCells count="4789">
    <mergeCell ref="BV838:CC838"/>
    <mergeCell ref="BV839:CC839"/>
    <mergeCell ref="BV840:CC840"/>
    <mergeCell ref="BV841:CC841"/>
    <mergeCell ref="BV842:CC842"/>
    <mergeCell ref="BV843:CC843"/>
    <mergeCell ref="BV844:CC844"/>
    <mergeCell ref="BV845:CC845"/>
    <mergeCell ref="BV846:CC846"/>
    <mergeCell ref="BV847:CC847"/>
    <mergeCell ref="BV848:CC848"/>
    <mergeCell ref="BV821:CC821"/>
    <mergeCell ref="BV822:CC822"/>
    <mergeCell ref="BV823:CC823"/>
    <mergeCell ref="BV824:CC824"/>
    <mergeCell ref="BV825:CC825"/>
    <mergeCell ref="BV826:CC826"/>
    <mergeCell ref="BV827:CC827"/>
    <mergeCell ref="BV828:CC828"/>
    <mergeCell ref="BV829:CC829"/>
    <mergeCell ref="BV830:CC830"/>
    <mergeCell ref="BV831:CC831"/>
    <mergeCell ref="BV832:CC832"/>
    <mergeCell ref="BV833:CC833"/>
    <mergeCell ref="BV834:CC834"/>
    <mergeCell ref="BV835:CC835"/>
    <mergeCell ref="BV836:CC836"/>
    <mergeCell ref="BV837:CC837"/>
    <mergeCell ref="AL324:AT324"/>
    <mergeCell ref="AB324:AK324"/>
    <mergeCell ref="AL323:AT323"/>
    <mergeCell ref="AB323:AK323"/>
    <mergeCell ref="AZ1141:BK1141"/>
    <mergeCell ref="BL1141:CA1141"/>
    <mergeCell ref="CB1141:CM1141"/>
    <mergeCell ref="CN1141:CZ1141"/>
    <mergeCell ref="D531:U533"/>
    <mergeCell ref="V531:AB533"/>
    <mergeCell ref="D301:O301"/>
    <mergeCell ref="P301:Y301"/>
    <mergeCell ref="Z301:AI301"/>
    <mergeCell ref="AJ301:AT301"/>
    <mergeCell ref="AQ331:AT332"/>
    <mergeCell ref="AQ333:AT333"/>
    <mergeCell ref="AQ334:AT334"/>
    <mergeCell ref="AQ335:AT335"/>
    <mergeCell ref="AQ336:AT336"/>
    <mergeCell ref="AQ337:AT337"/>
    <mergeCell ref="AQ338:AT338"/>
    <mergeCell ref="D843:AB843"/>
    <mergeCell ref="AC843:AT843"/>
    <mergeCell ref="AU843:BL843"/>
    <mergeCell ref="BM843:BU843"/>
    <mergeCell ref="CE843:CM843"/>
    <mergeCell ref="D844:AB844"/>
    <mergeCell ref="AC844:AT844"/>
    <mergeCell ref="AU844:BL844"/>
    <mergeCell ref="BV849:CC849"/>
    <mergeCell ref="BV850:CC850"/>
    <mergeCell ref="BV851:CC851"/>
    <mergeCell ref="EP1186:EW1186"/>
    <mergeCell ref="EP1191:EW1191"/>
    <mergeCell ref="AU847:BL847"/>
    <mergeCell ref="BM847:BU847"/>
    <mergeCell ref="CE847:CM847"/>
    <mergeCell ref="D860:AN867"/>
    <mergeCell ref="D851:AB851"/>
    <mergeCell ref="AC851:AT851"/>
    <mergeCell ref="AU851:BL851"/>
    <mergeCell ref="BM851:BU851"/>
    <mergeCell ref="CE851:CM851"/>
    <mergeCell ref="D852:AB852"/>
    <mergeCell ref="BM849:BU849"/>
    <mergeCell ref="CE849:CM849"/>
    <mergeCell ref="D850:AB850"/>
    <mergeCell ref="AC850:AT850"/>
    <mergeCell ref="AU850:BL850"/>
    <mergeCell ref="BM850:BU850"/>
    <mergeCell ref="CE850:CM850"/>
    <mergeCell ref="D848:AB848"/>
    <mergeCell ref="AC848:AT848"/>
    <mergeCell ref="AU848:BL848"/>
    <mergeCell ref="C1166:U1166"/>
    <mergeCell ref="AH1166:AZ1166"/>
    <mergeCell ref="BP1166:CH1166"/>
    <mergeCell ref="C1185:U1185"/>
    <mergeCell ref="AW1185:BO1185"/>
    <mergeCell ref="BM848:BU848"/>
    <mergeCell ref="CE848:CM848"/>
    <mergeCell ref="D849:AB849"/>
    <mergeCell ref="CE1089:CN1089"/>
    <mergeCell ref="CE1090:CN1090"/>
    <mergeCell ref="CE842:CM842"/>
    <mergeCell ref="AW1204:BO1204"/>
    <mergeCell ref="C1204:U1204"/>
    <mergeCell ref="C1147:AA1147"/>
    <mergeCell ref="C1168:AD1168"/>
    <mergeCell ref="CA862:CN862"/>
    <mergeCell ref="Z1073:AJ1073"/>
    <mergeCell ref="Z1074:AJ1074"/>
    <mergeCell ref="AC852:AT852"/>
    <mergeCell ref="AU852:BL852"/>
    <mergeCell ref="D1085:AN1085"/>
    <mergeCell ref="AO1085:BI1085"/>
    <mergeCell ref="Z1075:AJ1075"/>
    <mergeCell ref="BJ1085:CD1085"/>
    <mergeCell ref="Z1069:AJ1069"/>
    <mergeCell ref="AK1069:AT1069"/>
    <mergeCell ref="D1062:Y1062"/>
    <mergeCell ref="Z1062:AJ1062"/>
    <mergeCell ref="D1072:Y1072"/>
    <mergeCell ref="D1073:Y1073"/>
    <mergeCell ref="D1074:Y1074"/>
    <mergeCell ref="Z1072:AJ1072"/>
    <mergeCell ref="BT1063:CA1063"/>
    <mergeCell ref="BT1064:CA1064"/>
    <mergeCell ref="BT1065:CA1065"/>
    <mergeCell ref="D1088:AN1088"/>
    <mergeCell ref="D1089:AN1089"/>
    <mergeCell ref="D1090:AN1090"/>
    <mergeCell ref="D1091:AN1091"/>
    <mergeCell ref="D1092:AN1092"/>
    <mergeCell ref="AO1088:BI1088"/>
    <mergeCell ref="BJ1088:CD1088"/>
    <mergeCell ref="BM836:BU836"/>
    <mergeCell ref="CE836:CM836"/>
    <mergeCell ref="BM844:BU844"/>
    <mergeCell ref="CE844:CM844"/>
    <mergeCell ref="D845:AB845"/>
    <mergeCell ref="AC845:AT845"/>
    <mergeCell ref="AU845:BL845"/>
    <mergeCell ref="BM845:BU845"/>
    <mergeCell ref="CE845:CM845"/>
    <mergeCell ref="AC849:AT849"/>
    <mergeCell ref="AU849:BL849"/>
    <mergeCell ref="D846:AB846"/>
    <mergeCell ref="AC846:AT846"/>
    <mergeCell ref="AU846:BL846"/>
    <mergeCell ref="BM846:BU846"/>
    <mergeCell ref="CE846:CM846"/>
    <mergeCell ref="D847:AB847"/>
    <mergeCell ref="AC847:AT847"/>
    <mergeCell ref="D840:AB840"/>
    <mergeCell ref="AC840:AT840"/>
    <mergeCell ref="AU840:BL840"/>
    <mergeCell ref="BM840:BU840"/>
    <mergeCell ref="CE840:CM840"/>
    <mergeCell ref="D841:AB841"/>
    <mergeCell ref="AC841:AT841"/>
    <mergeCell ref="AU841:BL841"/>
    <mergeCell ref="BM841:BU841"/>
    <mergeCell ref="CE841:CM841"/>
    <mergeCell ref="D842:AB842"/>
    <mergeCell ref="AC842:AT842"/>
    <mergeCell ref="AU842:BL842"/>
    <mergeCell ref="BM842:BU842"/>
    <mergeCell ref="D827:AB827"/>
    <mergeCell ref="AC827:AT827"/>
    <mergeCell ref="AU827:BL827"/>
    <mergeCell ref="BM827:BU827"/>
    <mergeCell ref="D837:AB837"/>
    <mergeCell ref="AC837:AT837"/>
    <mergeCell ref="AU837:BL837"/>
    <mergeCell ref="BM837:BU837"/>
    <mergeCell ref="CE837:CM837"/>
    <mergeCell ref="D838:AB838"/>
    <mergeCell ref="AC838:AT838"/>
    <mergeCell ref="AU838:BL838"/>
    <mergeCell ref="BM838:BU838"/>
    <mergeCell ref="CE838:CM838"/>
    <mergeCell ref="D839:AB839"/>
    <mergeCell ref="AC839:AT839"/>
    <mergeCell ref="AU839:BL839"/>
    <mergeCell ref="BM839:BU839"/>
    <mergeCell ref="CE839:CM839"/>
    <mergeCell ref="D834:AB834"/>
    <mergeCell ref="AC834:AT834"/>
    <mergeCell ref="AU834:BL834"/>
    <mergeCell ref="BM834:BU834"/>
    <mergeCell ref="CE834:CM834"/>
    <mergeCell ref="D835:AB835"/>
    <mergeCell ref="AC835:AT835"/>
    <mergeCell ref="AU835:BL835"/>
    <mergeCell ref="BM835:BU835"/>
    <mergeCell ref="CE835:CM835"/>
    <mergeCell ref="D836:AB836"/>
    <mergeCell ref="AC836:AT836"/>
    <mergeCell ref="AU836:BL836"/>
    <mergeCell ref="BM830:BU830"/>
    <mergeCell ref="CE830:CM830"/>
    <mergeCell ref="D831:AB831"/>
    <mergeCell ref="AC831:AT831"/>
    <mergeCell ref="AU831:BL831"/>
    <mergeCell ref="BM831:BU831"/>
    <mergeCell ref="CE831:CM831"/>
    <mergeCell ref="D832:AB832"/>
    <mergeCell ref="AC832:AT832"/>
    <mergeCell ref="AU832:BL832"/>
    <mergeCell ref="BM832:BU832"/>
    <mergeCell ref="CE832:CM832"/>
    <mergeCell ref="D833:AB833"/>
    <mergeCell ref="AC833:AT833"/>
    <mergeCell ref="AU833:BL833"/>
    <mergeCell ref="BM833:BU833"/>
    <mergeCell ref="CE833:CM833"/>
    <mergeCell ref="CE1091:CN1091"/>
    <mergeCell ref="CE1092:CN1092"/>
    <mergeCell ref="AO1089:BI1089"/>
    <mergeCell ref="BJ1089:CD1089"/>
    <mergeCell ref="AO1090:BI1090"/>
    <mergeCell ref="BJ1090:CD1090"/>
    <mergeCell ref="AO1091:BI1091"/>
    <mergeCell ref="BJ1091:CD1091"/>
    <mergeCell ref="Z1066:AJ1066"/>
    <mergeCell ref="Z1067:AJ1067"/>
    <mergeCell ref="Z1068:AJ1068"/>
    <mergeCell ref="CB1063:CN1063"/>
    <mergeCell ref="CB1064:CN1064"/>
    <mergeCell ref="CB1065:CN1065"/>
    <mergeCell ref="D1063:Y1063"/>
    <mergeCell ref="D1064:Y1064"/>
    <mergeCell ref="D1065:Y1065"/>
    <mergeCell ref="Z1063:AJ1063"/>
    <mergeCell ref="Z1064:AJ1064"/>
    <mergeCell ref="Z1065:AJ1065"/>
    <mergeCell ref="AK1063:AT1063"/>
    <mergeCell ref="AK1064:AT1064"/>
    <mergeCell ref="AK1065:AT1065"/>
    <mergeCell ref="AV1063:BC1063"/>
    <mergeCell ref="AV1064:BC1064"/>
    <mergeCell ref="AV1065:BC1065"/>
    <mergeCell ref="BD1063:BK1063"/>
    <mergeCell ref="BD1064:BK1064"/>
    <mergeCell ref="BD1065:BK1065"/>
    <mergeCell ref="CE1088:CN1088"/>
    <mergeCell ref="D1054:Y1054"/>
    <mergeCell ref="AK1054:AT1054"/>
    <mergeCell ref="D1055:Y1055"/>
    <mergeCell ref="AK1055:AT1055"/>
    <mergeCell ref="D1057:Y1057"/>
    <mergeCell ref="D1058:Y1058"/>
    <mergeCell ref="D1059:Y1059"/>
    <mergeCell ref="D1060:Y1060"/>
    <mergeCell ref="D1061:Y1061"/>
    <mergeCell ref="AK1057:AT1057"/>
    <mergeCell ref="AK1058:AT1058"/>
    <mergeCell ref="AK1059:AT1059"/>
    <mergeCell ref="AK1060:AT1060"/>
    <mergeCell ref="AK1061:AT1061"/>
    <mergeCell ref="Z1054:AJ1054"/>
    <mergeCell ref="Z1055:AJ1055"/>
    <mergeCell ref="Z1057:AJ1057"/>
    <mergeCell ref="A1056:XFD1056"/>
    <mergeCell ref="Z1058:AJ1058"/>
    <mergeCell ref="Z1059:AJ1059"/>
    <mergeCell ref="Z1060:AJ1060"/>
    <mergeCell ref="Z1061:AJ1061"/>
    <mergeCell ref="CB1054:CN1054"/>
    <mergeCell ref="CB1055:CN1055"/>
    <mergeCell ref="AV1057:BK1057"/>
    <mergeCell ref="BL1057:CA1057"/>
    <mergeCell ref="CB1059:CN1059"/>
    <mergeCell ref="CB1060:CN1060"/>
    <mergeCell ref="CB1061:CN1061"/>
    <mergeCell ref="D1051:Y1051"/>
    <mergeCell ref="Z1051:AJ1051"/>
    <mergeCell ref="AK1051:AT1051"/>
    <mergeCell ref="AV1051:BC1051"/>
    <mergeCell ref="BD1051:BK1051"/>
    <mergeCell ref="BL1051:BS1051"/>
    <mergeCell ref="BT1051:CA1051"/>
    <mergeCell ref="CB1051:CN1051"/>
    <mergeCell ref="BL1049:BS1049"/>
    <mergeCell ref="BT1049:CA1049"/>
    <mergeCell ref="CB1049:CN1049"/>
    <mergeCell ref="D1048:Y1048"/>
    <mergeCell ref="BQ1002:BX1002"/>
    <mergeCell ref="AV1048:BC1048"/>
    <mergeCell ref="BD1048:BK1048"/>
    <mergeCell ref="BL1048:BS1048"/>
    <mergeCell ref="BT1048:CA1048"/>
    <mergeCell ref="CB1048:CN1048"/>
    <mergeCell ref="BY1002:CN1002"/>
    <mergeCell ref="AV1042:BC1042"/>
    <mergeCell ref="BD1042:BK1042"/>
    <mergeCell ref="BL1042:BS1042"/>
    <mergeCell ref="BT1042:CA1042"/>
    <mergeCell ref="CB1042:CN1042"/>
    <mergeCell ref="AV1043:BC1043"/>
    <mergeCell ref="BD1043:BK1043"/>
    <mergeCell ref="BL1043:BS1043"/>
    <mergeCell ref="BT1043:CA1043"/>
    <mergeCell ref="AV1050:BC1050"/>
    <mergeCell ref="BD1041:BK1041"/>
    <mergeCell ref="Z1043:AJ1043"/>
    <mergeCell ref="AK1043:AT1043"/>
    <mergeCell ref="BY1000:CN1000"/>
    <mergeCell ref="BY1001:CN1001"/>
    <mergeCell ref="AV999:BP999"/>
    <mergeCell ref="D1047:Y1047"/>
    <mergeCell ref="Z1047:AJ1047"/>
    <mergeCell ref="AK1047:AT1047"/>
    <mergeCell ref="AV1047:BC1047"/>
    <mergeCell ref="BD1047:BK1047"/>
    <mergeCell ref="BL1047:BS1047"/>
    <mergeCell ref="BT1047:CA1047"/>
    <mergeCell ref="CB1047:CN1047"/>
    <mergeCell ref="D1045:Y1045"/>
    <mergeCell ref="Z1045:AJ1045"/>
    <mergeCell ref="AK1045:AT1045"/>
    <mergeCell ref="AV1045:BC1045"/>
    <mergeCell ref="BD1045:BK1045"/>
    <mergeCell ref="BL1045:BS1045"/>
    <mergeCell ref="BT1045:CA1045"/>
    <mergeCell ref="CB1045:CN1045"/>
    <mergeCell ref="Z1046:AJ1046"/>
    <mergeCell ref="AK1046:AT1046"/>
    <mergeCell ref="AV1046:BC1046"/>
    <mergeCell ref="CB1046:CN1046"/>
    <mergeCell ref="AV1039:BK1040"/>
    <mergeCell ref="BL1039:CA1040"/>
    <mergeCell ref="CB1039:CN1041"/>
    <mergeCell ref="D1041:Y1041"/>
    <mergeCell ref="D1002:X1002"/>
    <mergeCell ref="Y1002:AI1002"/>
    <mergeCell ref="AJ1002:AT1002"/>
    <mergeCell ref="AV1002:BP1002"/>
    <mergeCell ref="D1053:Y1053"/>
    <mergeCell ref="Z1052:AJ1052"/>
    <mergeCell ref="Z1053:AJ1053"/>
    <mergeCell ref="AK1052:AT1052"/>
    <mergeCell ref="AK1053:AT1053"/>
    <mergeCell ref="Z1048:AJ1048"/>
    <mergeCell ref="AK1048:AT1048"/>
    <mergeCell ref="D1036:AT1038"/>
    <mergeCell ref="D1039:U1040"/>
    <mergeCell ref="Z1039:AJ1040"/>
    <mergeCell ref="AK1039:AT1040"/>
    <mergeCell ref="D1021:P1021"/>
    <mergeCell ref="D1042:Y1042"/>
    <mergeCell ref="Z1042:AJ1042"/>
    <mergeCell ref="AK1042:AT1042"/>
    <mergeCell ref="D1044:Y1044"/>
    <mergeCell ref="Z1044:AJ1044"/>
    <mergeCell ref="AK1044:AT1044"/>
    <mergeCell ref="D1043:Y1043"/>
    <mergeCell ref="AK1050:AT1050"/>
    <mergeCell ref="Z1041:AJ1041"/>
    <mergeCell ref="AK1041:AT1041"/>
    <mergeCell ref="A1033:CN1034"/>
    <mergeCell ref="BD1050:BK1050"/>
    <mergeCell ref="BL1050:BS1050"/>
    <mergeCell ref="BT1050:CA1050"/>
    <mergeCell ref="CB1050:CN1050"/>
    <mergeCell ref="D1049:Y1049"/>
    <mergeCell ref="Z1049:AJ1049"/>
    <mergeCell ref="AK1049:AT1049"/>
    <mergeCell ref="AV1049:BC1049"/>
    <mergeCell ref="BD1049:BK1049"/>
    <mergeCell ref="BQ1000:BX1000"/>
    <mergeCell ref="BQ1001:BX1001"/>
    <mergeCell ref="D991:X991"/>
    <mergeCell ref="Y991:AI991"/>
    <mergeCell ref="AJ991:AT991"/>
    <mergeCell ref="D992:X992"/>
    <mergeCell ref="Y992:AI992"/>
    <mergeCell ref="AJ992:AT992"/>
    <mergeCell ref="D993:X993"/>
    <mergeCell ref="Y993:AI993"/>
    <mergeCell ref="AJ993:AT993"/>
    <mergeCell ref="D994:X994"/>
    <mergeCell ref="Y994:AI994"/>
    <mergeCell ref="AV992:BP992"/>
    <mergeCell ref="AV991:BP991"/>
    <mergeCell ref="D1000:X1000"/>
    <mergeCell ref="Y1000:AI1000"/>
    <mergeCell ref="AJ1000:AT1000"/>
    <mergeCell ref="D1001:X1001"/>
    <mergeCell ref="Y1001:AI1001"/>
    <mergeCell ref="AJ1001:AT1001"/>
    <mergeCell ref="AV994:BP994"/>
    <mergeCell ref="AV995:BP995"/>
    <mergeCell ref="AV996:BP996"/>
    <mergeCell ref="AV997:BP997"/>
    <mergeCell ref="AJ994:AT994"/>
    <mergeCell ref="D995:X995"/>
    <mergeCell ref="Y995:AI995"/>
    <mergeCell ref="AJ995:AT995"/>
    <mergeCell ref="BQ391:BV391"/>
    <mergeCell ref="BW391:CB391"/>
    <mergeCell ref="CC391:CH391"/>
    <mergeCell ref="CI391:CN391"/>
    <mergeCell ref="CE853:CM853"/>
    <mergeCell ref="BP545:BS545"/>
    <mergeCell ref="BD546:BG546"/>
    <mergeCell ref="AR510:AT510"/>
    <mergeCell ref="D497:AT497"/>
    <mergeCell ref="D498:K499"/>
    <mergeCell ref="L498:U499"/>
    <mergeCell ref="V498:AD499"/>
    <mergeCell ref="AE498:AL499"/>
    <mergeCell ref="D828:AB828"/>
    <mergeCell ref="AC828:AT828"/>
    <mergeCell ref="AU828:BL828"/>
    <mergeCell ref="BM828:BU828"/>
    <mergeCell ref="CE828:CM828"/>
    <mergeCell ref="D829:AB829"/>
    <mergeCell ref="AC829:AT829"/>
    <mergeCell ref="AU829:BL829"/>
    <mergeCell ref="BM829:BU829"/>
    <mergeCell ref="CE829:CM829"/>
    <mergeCell ref="D830:AB830"/>
    <mergeCell ref="BM818:CM818"/>
    <mergeCell ref="BV819:CD819"/>
    <mergeCell ref="CE819:CM819"/>
    <mergeCell ref="AC830:AT830"/>
    <mergeCell ref="AU830:BL830"/>
    <mergeCell ref="D823:AB823"/>
    <mergeCell ref="D820:AB820"/>
    <mergeCell ref="AC820:AT820"/>
    <mergeCell ref="BQ994:BX994"/>
    <mergeCell ref="BQ995:BX995"/>
    <mergeCell ref="BQ996:BX996"/>
    <mergeCell ref="BQ997:BX997"/>
    <mergeCell ref="BQ999:BX999"/>
    <mergeCell ref="BY993:CN993"/>
    <mergeCell ref="BY994:CN994"/>
    <mergeCell ref="BY995:CN995"/>
    <mergeCell ref="BY996:CN996"/>
    <mergeCell ref="BY997:CN997"/>
    <mergeCell ref="BY999:CN999"/>
    <mergeCell ref="BQ991:BX991"/>
    <mergeCell ref="D996:X996"/>
    <mergeCell ref="Y996:AI996"/>
    <mergeCell ref="AJ996:AT996"/>
    <mergeCell ref="D997:X997"/>
    <mergeCell ref="Y997:AI997"/>
    <mergeCell ref="AJ997:AT997"/>
    <mergeCell ref="BQ992:BX992"/>
    <mergeCell ref="D998:X998"/>
    <mergeCell ref="BY991:CN991"/>
    <mergeCell ref="BY998:CN998"/>
    <mergeCell ref="D639:AT640"/>
    <mergeCell ref="BX636:CA636"/>
    <mergeCell ref="CB636:CE636"/>
    <mergeCell ref="CF636:CI636"/>
    <mergeCell ref="BM45:CC45"/>
    <mergeCell ref="D300:O300"/>
    <mergeCell ref="P300:Y300"/>
    <mergeCell ref="Z300:AI300"/>
    <mergeCell ref="AJ300:AT300"/>
    <mergeCell ref="D493:AL493"/>
    <mergeCell ref="D504:AL504"/>
    <mergeCell ref="AM504:AT504"/>
    <mergeCell ref="D518:AL518"/>
    <mergeCell ref="AV518:CD518"/>
    <mergeCell ref="D853:AB853"/>
    <mergeCell ref="AC853:AT853"/>
    <mergeCell ref="AU853:BL853"/>
    <mergeCell ref="BM853:BU853"/>
    <mergeCell ref="BV853:CD853"/>
    <mergeCell ref="D818:AB819"/>
    <mergeCell ref="AC818:AT819"/>
    <mergeCell ref="AU818:BL819"/>
    <mergeCell ref="Z635:AC635"/>
    <mergeCell ref="AV635:BO635"/>
    <mergeCell ref="BP635:BS635"/>
    <mergeCell ref="BT635:BW635"/>
    <mergeCell ref="CB620:CE620"/>
    <mergeCell ref="CF620:CI620"/>
    <mergeCell ref="AA560:AJ560"/>
    <mergeCell ref="D555:Z556"/>
    <mergeCell ref="D557:Z557"/>
    <mergeCell ref="D558:Z558"/>
    <mergeCell ref="EJ1146:EN1146"/>
    <mergeCell ref="EP1146:EV1146"/>
    <mergeCell ref="BY992:CN992"/>
    <mergeCell ref="D633:U633"/>
    <mergeCell ref="CE822:CM822"/>
    <mergeCell ref="D822:AB822"/>
    <mergeCell ref="AC822:AT822"/>
    <mergeCell ref="BM819:BU819"/>
    <mergeCell ref="AX664:BM664"/>
    <mergeCell ref="BT664:CI664"/>
    <mergeCell ref="AX665:BM665"/>
    <mergeCell ref="BE666:BF666"/>
    <mergeCell ref="BW666:CE666"/>
    <mergeCell ref="BE668:BF668"/>
    <mergeCell ref="BW672:CE672"/>
    <mergeCell ref="BE674:BF674"/>
    <mergeCell ref="BW674:CE674"/>
    <mergeCell ref="BE672:BF672"/>
    <mergeCell ref="AD634:AG634"/>
    <mergeCell ref="AV1116:BK1116"/>
    <mergeCell ref="BL1116:BT1116"/>
    <mergeCell ref="BU1116:CB1116"/>
    <mergeCell ref="CC1116:CH1116"/>
    <mergeCell ref="CI1116:CN1116"/>
    <mergeCell ref="D1115:AF1115"/>
    <mergeCell ref="AG1115:AM1115"/>
    <mergeCell ref="AN1115:AT1115"/>
    <mergeCell ref="D1116:AF1116"/>
    <mergeCell ref="AG1116:AM1116"/>
    <mergeCell ref="AN1116:AT1116"/>
    <mergeCell ref="D1109:AF1109"/>
    <mergeCell ref="AG1109:AM1109"/>
    <mergeCell ref="CO617:CP617"/>
    <mergeCell ref="CB631:CE631"/>
    <mergeCell ref="CF631:CI631"/>
    <mergeCell ref="CJ631:CN631"/>
    <mergeCell ref="BX632:CA632"/>
    <mergeCell ref="CB632:CE632"/>
    <mergeCell ref="CJ635:CN635"/>
    <mergeCell ref="CF635:CI635"/>
    <mergeCell ref="CB635:CE635"/>
    <mergeCell ref="BX635:CA635"/>
    <mergeCell ref="AP635:AT635"/>
    <mergeCell ref="AL635:AO635"/>
    <mergeCell ref="AH635:AK635"/>
    <mergeCell ref="AP634:AT634"/>
    <mergeCell ref="AL634:AO634"/>
    <mergeCell ref="AH634:AK634"/>
    <mergeCell ref="BP634:BS634"/>
    <mergeCell ref="AV634:BO634"/>
    <mergeCell ref="CB621:CE621"/>
    <mergeCell ref="CF621:CI621"/>
    <mergeCell ref="AP632:AT632"/>
    <mergeCell ref="BT621:BW621"/>
    <mergeCell ref="BP622:BS622"/>
    <mergeCell ref="AL633:AO633"/>
    <mergeCell ref="CB619:CE619"/>
    <mergeCell ref="CF619:CI619"/>
    <mergeCell ref="CJ619:CN619"/>
    <mergeCell ref="CJ627:CN627"/>
    <mergeCell ref="CB628:CE628"/>
    <mergeCell ref="AH627:AK627"/>
    <mergeCell ref="AH624:AK624"/>
    <mergeCell ref="AL629:AO629"/>
    <mergeCell ref="D559:Z559"/>
    <mergeCell ref="CJ632:CN632"/>
    <mergeCell ref="CB630:CE630"/>
    <mergeCell ref="CF630:CI630"/>
    <mergeCell ref="AK559:AT559"/>
    <mergeCell ref="AK560:AT560"/>
    <mergeCell ref="AA555:AJ556"/>
    <mergeCell ref="AA559:AJ559"/>
    <mergeCell ref="AA557:AJ557"/>
    <mergeCell ref="D615:AT616"/>
    <mergeCell ref="CJ623:CN623"/>
    <mergeCell ref="BX624:CA624"/>
    <mergeCell ref="CJ633:CN633"/>
    <mergeCell ref="CB633:CE633"/>
    <mergeCell ref="D560:Z560"/>
    <mergeCell ref="O546:S546"/>
    <mergeCell ref="D541:AT541"/>
    <mergeCell ref="D547:N547"/>
    <mergeCell ref="AK555:AT556"/>
    <mergeCell ref="AK557:AT557"/>
    <mergeCell ref="AK558:AT558"/>
    <mergeCell ref="BX620:CA620"/>
    <mergeCell ref="AD630:AG630"/>
    <mergeCell ref="AH630:AK630"/>
    <mergeCell ref="AL630:AO630"/>
    <mergeCell ref="AP630:AT630"/>
    <mergeCell ref="AD631:AG631"/>
    <mergeCell ref="AH631:AK631"/>
    <mergeCell ref="AP631:AT631"/>
    <mergeCell ref="AD632:AG632"/>
    <mergeCell ref="AH632:AK632"/>
    <mergeCell ref="AL632:AO632"/>
    <mergeCell ref="D525:U526"/>
    <mergeCell ref="AV514:CC514"/>
    <mergeCell ref="AO514:AQ514"/>
    <mergeCell ref="O547:S547"/>
    <mergeCell ref="T546:X546"/>
    <mergeCell ref="T547:X547"/>
    <mergeCell ref="O545:X545"/>
    <mergeCell ref="Y545:AH545"/>
    <mergeCell ref="Y546:AC546"/>
    <mergeCell ref="AD546:AH546"/>
    <mergeCell ref="Y547:AC547"/>
    <mergeCell ref="AV531:BE531"/>
    <mergeCell ref="D529:U529"/>
    <mergeCell ref="D538:N539"/>
    <mergeCell ref="W539:Z539"/>
    <mergeCell ref="W538:AD538"/>
    <mergeCell ref="BT529:CN529"/>
    <mergeCell ref="BF529:BL529"/>
    <mergeCell ref="AA558:AJ558"/>
    <mergeCell ref="CD513:CN513"/>
    <mergeCell ref="CD514:CN514"/>
    <mergeCell ref="AV508:CC509"/>
    <mergeCell ref="AV510:CC510"/>
    <mergeCell ref="CG499:CN499"/>
    <mergeCell ref="CG500:CN500"/>
    <mergeCell ref="CG501:CN501"/>
    <mergeCell ref="BF528:BL528"/>
    <mergeCell ref="BM528:BS528"/>
    <mergeCell ref="BT528:CN528"/>
    <mergeCell ref="AG513:AJ513"/>
    <mergeCell ref="AK513:AN513"/>
    <mergeCell ref="AO513:AQ513"/>
    <mergeCell ref="AO510:AQ510"/>
    <mergeCell ref="AR509:AT509"/>
    <mergeCell ref="AG509:AJ509"/>
    <mergeCell ref="AK509:AN509"/>
    <mergeCell ref="AO509:AQ509"/>
    <mergeCell ref="AV511:CC511"/>
    <mergeCell ref="AV512:CC512"/>
    <mergeCell ref="AC532:AT532"/>
    <mergeCell ref="CG502:CN502"/>
    <mergeCell ref="CG503:CN503"/>
    <mergeCell ref="AV504:CN504"/>
    <mergeCell ref="BM529:BS529"/>
    <mergeCell ref="AA540:AD540"/>
    <mergeCell ref="AE540:AH540"/>
    <mergeCell ref="AI540:AL540"/>
    <mergeCell ref="AM540:AP540"/>
    <mergeCell ref="AQ540:AT540"/>
    <mergeCell ref="AO547:AT547"/>
    <mergeCell ref="D540:N540"/>
    <mergeCell ref="CD512:CN512"/>
    <mergeCell ref="AV497:BS498"/>
    <mergeCell ref="AV499:BS499"/>
    <mergeCell ref="AM503:AT503"/>
    <mergeCell ref="AV501:BS501"/>
    <mergeCell ref="AG511:AJ511"/>
    <mergeCell ref="AK511:AN511"/>
    <mergeCell ref="AO511:AQ511"/>
    <mergeCell ref="AM498:AT499"/>
    <mergeCell ref="AM501:AT501"/>
    <mergeCell ref="D502:K502"/>
    <mergeCell ref="L502:U502"/>
    <mergeCell ref="V502:AD502"/>
    <mergeCell ref="AE502:AL502"/>
    <mergeCell ref="AM502:AT502"/>
    <mergeCell ref="D503:K503"/>
    <mergeCell ref="L503:U503"/>
    <mergeCell ref="V503:AD503"/>
    <mergeCell ref="AE503:AL503"/>
    <mergeCell ref="AG510:AJ510"/>
    <mergeCell ref="AK510:AN510"/>
    <mergeCell ref="AV513:CC513"/>
    <mergeCell ref="AV532:BE532"/>
    <mergeCell ref="AC530:AT530"/>
    <mergeCell ref="AC531:AT531"/>
    <mergeCell ref="AM539:AP539"/>
    <mergeCell ref="AQ539:AT539"/>
    <mergeCell ref="O540:R540"/>
    <mergeCell ref="S540:V540"/>
    <mergeCell ref="W540:Z540"/>
    <mergeCell ref="AJ226:AT227"/>
    <mergeCell ref="AJ228:AT229"/>
    <mergeCell ref="CA463:CG463"/>
    <mergeCell ref="CH462:CN462"/>
    <mergeCell ref="CH463:CN463"/>
    <mergeCell ref="W471:Z471"/>
    <mergeCell ref="W472:Z472"/>
    <mergeCell ref="W473:Z473"/>
    <mergeCell ref="AV468:BU473"/>
    <mergeCell ref="AO470:AT470"/>
    <mergeCell ref="Z431:AF431"/>
    <mergeCell ref="AG435:AM435"/>
    <mergeCell ref="BW454:CE454"/>
    <mergeCell ref="CF454:CN454"/>
    <mergeCell ref="CF452:CN452"/>
    <mergeCell ref="BW455:CE455"/>
    <mergeCell ref="CF455:CN455"/>
    <mergeCell ref="BW444:CE445"/>
    <mergeCell ref="R463:AE463"/>
    <mergeCell ref="AF463:AT463"/>
    <mergeCell ref="D442:AT443"/>
    <mergeCell ref="CF444:CN445"/>
    <mergeCell ref="BW446:CE446"/>
    <mergeCell ref="CF446:CN446"/>
    <mergeCell ref="BW447:CE447"/>
    <mergeCell ref="CF447:CN447"/>
    <mergeCell ref="BW448:CE448"/>
    <mergeCell ref="CF448:CN448"/>
    <mergeCell ref="BW449:CE449"/>
    <mergeCell ref="AS391:AX391"/>
    <mergeCell ref="AY391:BD391"/>
    <mergeCell ref="BE391:BJ391"/>
    <mergeCell ref="CF161:CJ161"/>
    <mergeCell ref="CK161:CN161"/>
    <mergeCell ref="D210:U210"/>
    <mergeCell ref="D207:U207"/>
    <mergeCell ref="D208:U208"/>
    <mergeCell ref="D209:U209"/>
    <mergeCell ref="D211:U211"/>
    <mergeCell ref="V211:AG211"/>
    <mergeCell ref="AH211:AT211"/>
    <mergeCell ref="AV210:BE210"/>
    <mergeCell ref="BF210:BS210"/>
    <mergeCell ref="V212:AG212"/>
    <mergeCell ref="AH212:AT212"/>
    <mergeCell ref="AV362:CN362"/>
    <mergeCell ref="U410:Z410"/>
    <mergeCell ref="BI462:BQ462"/>
    <mergeCell ref="BI463:BQ463"/>
    <mergeCell ref="D444:Q444"/>
    <mergeCell ref="I445:Q445"/>
    <mergeCell ref="D451:H451"/>
    <mergeCell ref="D452:H452"/>
    <mergeCell ref="W444:AA445"/>
    <mergeCell ref="W446:AA446"/>
    <mergeCell ref="W447:AA447"/>
    <mergeCell ref="W448:AA448"/>
    <mergeCell ref="W449:AA449"/>
    <mergeCell ref="S434:Y434"/>
    <mergeCell ref="S435:Y435"/>
    <mergeCell ref="D436:R436"/>
    <mergeCell ref="A439:CN440"/>
    <mergeCell ref="D437:AT437"/>
    <mergeCell ref="AG434:AM434"/>
    <mergeCell ref="D184:E184"/>
    <mergeCell ref="D183:E183"/>
    <mergeCell ref="F184:N184"/>
    <mergeCell ref="O184:W184"/>
    <mergeCell ref="X184:AF184"/>
    <mergeCell ref="BV182:CD185"/>
    <mergeCell ref="CJ487:CN489"/>
    <mergeCell ref="AV1113:BK1113"/>
    <mergeCell ref="BL1113:BT1113"/>
    <mergeCell ref="BU1113:CB1113"/>
    <mergeCell ref="CC1113:CH1113"/>
    <mergeCell ref="CI1113:CN1113"/>
    <mergeCell ref="BS417:BU417"/>
    <mergeCell ref="CL417:CN417"/>
    <mergeCell ref="AV464:CN464"/>
    <mergeCell ref="AV1114:BK1114"/>
    <mergeCell ref="BL1114:BT1114"/>
    <mergeCell ref="BU1114:CB1114"/>
    <mergeCell ref="CC1114:CH1114"/>
    <mergeCell ref="CI1114:CN1114"/>
    <mergeCell ref="D1113:AF1113"/>
    <mergeCell ref="AG1113:AM1113"/>
    <mergeCell ref="AN1113:AT1113"/>
    <mergeCell ref="D1114:AF1114"/>
    <mergeCell ref="AG1114:AM1114"/>
    <mergeCell ref="AN1114:AT1114"/>
    <mergeCell ref="D936:Y936"/>
    <mergeCell ref="Z935:AE935"/>
    <mergeCell ref="CI1109:CN1109"/>
    <mergeCell ref="AV1110:BK1110"/>
    <mergeCell ref="BL1110:BT1110"/>
    <mergeCell ref="BU1110:CB1110"/>
    <mergeCell ref="AN1109:AT1109"/>
    <mergeCell ref="D1110:AF1110"/>
    <mergeCell ref="AG1110:AM1110"/>
    <mergeCell ref="AN1110:AT1110"/>
    <mergeCell ref="D1111:AF1111"/>
    <mergeCell ref="AG1111:AM1111"/>
    <mergeCell ref="AN1111:AT1111"/>
    <mergeCell ref="D1112:AF1112"/>
    <mergeCell ref="AG1112:AM1112"/>
    <mergeCell ref="AN1112:AT1112"/>
    <mergeCell ref="AV1109:BK1109"/>
    <mergeCell ref="BL1109:BT1109"/>
    <mergeCell ref="BU1109:CB1109"/>
    <mergeCell ref="AV1115:BK1115"/>
    <mergeCell ref="BL1115:BT1115"/>
    <mergeCell ref="BU1115:CB1115"/>
    <mergeCell ref="CC1115:CH1115"/>
    <mergeCell ref="CI1115:CN1115"/>
    <mergeCell ref="CC1109:CH1109"/>
    <mergeCell ref="CC1110:CH1110"/>
    <mergeCell ref="CI1110:CN1110"/>
    <mergeCell ref="AV1111:BK1111"/>
    <mergeCell ref="BL1111:BT1111"/>
    <mergeCell ref="BU1111:CB1111"/>
    <mergeCell ref="CC1111:CH1111"/>
    <mergeCell ref="CI1111:CN1111"/>
    <mergeCell ref="AV1112:BK1112"/>
    <mergeCell ref="BL1112:BT1112"/>
    <mergeCell ref="BU1112:CB1112"/>
    <mergeCell ref="CC1112:CH1112"/>
    <mergeCell ref="CI1112:CN1112"/>
    <mergeCell ref="CM931:CN931"/>
    <mergeCell ref="Z934:AM934"/>
    <mergeCell ref="AN934:AT935"/>
    <mergeCell ref="AV934:BQ935"/>
    <mergeCell ref="BR934:CE934"/>
    <mergeCell ref="BR935:BW935"/>
    <mergeCell ref="BX935:CE935"/>
    <mergeCell ref="D1108:AF1108"/>
    <mergeCell ref="AG1108:AM1108"/>
    <mergeCell ref="AN1108:AT1108"/>
    <mergeCell ref="AV1108:BK1108"/>
    <mergeCell ref="BL1108:BT1108"/>
    <mergeCell ref="BU1108:CB1108"/>
    <mergeCell ref="CC1108:CH1108"/>
    <mergeCell ref="CI1108:CN1108"/>
    <mergeCell ref="AG1103:AM1103"/>
    <mergeCell ref="AN1103:AT1103"/>
    <mergeCell ref="D934:Y935"/>
    <mergeCell ref="BV474:CN474"/>
    <mergeCell ref="BV475:CN475"/>
    <mergeCell ref="BV476:CN476"/>
    <mergeCell ref="BV477:CN477"/>
    <mergeCell ref="W474:Z474"/>
    <mergeCell ref="W475:Z475"/>
    <mergeCell ref="W476:Z476"/>
    <mergeCell ref="CE487:CI489"/>
    <mergeCell ref="AV478:BU478"/>
    <mergeCell ref="AV479:BU479"/>
    <mergeCell ref="D487:J489"/>
    <mergeCell ref="K487:S489"/>
    <mergeCell ref="AO478:AT478"/>
    <mergeCell ref="AV491:AZ491"/>
    <mergeCell ref="BA491:BE491"/>
    <mergeCell ref="AV477:BU477"/>
    <mergeCell ref="AA474:AG474"/>
    <mergeCell ref="BF491:BJ491"/>
    <mergeCell ref="BK491:BO491"/>
    <mergeCell ref="BP491:BT491"/>
    <mergeCell ref="BU491:BY491"/>
    <mergeCell ref="BZ491:CD491"/>
    <mergeCell ref="CE491:CI491"/>
    <mergeCell ref="D482:CN483"/>
    <mergeCell ref="D485:AT486"/>
    <mergeCell ref="AV485:CN486"/>
    <mergeCell ref="AL487:AT489"/>
    <mergeCell ref="AL490:AT490"/>
    <mergeCell ref="BA490:BE490"/>
    <mergeCell ref="BF490:BJ490"/>
    <mergeCell ref="BK490:BO490"/>
    <mergeCell ref="BP490:BT490"/>
    <mergeCell ref="AE234:AT235"/>
    <mergeCell ref="AE236:AT236"/>
    <mergeCell ref="AE237:AT237"/>
    <mergeCell ref="AR515:AT515"/>
    <mergeCell ref="D516:AF517"/>
    <mergeCell ref="AG516:AJ517"/>
    <mergeCell ref="AK516:AN517"/>
    <mergeCell ref="AO516:AQ517"/>
    <mergeCell ref="AR516:AT517"/>
    <mergeCell ref="AC492:AK492"/>
    <mergeCell ref="S469:V469"/>
    <mergeCell ref="AA470:AG470"/>
    <mergeCell ref="AA469:AG469"/>
    <mergeCell ref="AA471:AG471"/>
    <mergeCell ref="AA472:AG472"/>
    <mergeCell ref="D512:AF512"/>
    <mergeCell ref="AA475:AG475"/>
    <mergeCell ref="AA476:AG476"/>
    <mergeCell ref="AA477:AG477"/>
    <mergeCell ref="AO475:AT475"/>
    <mergeCell ref="AG508:AT508"/>
    <mergeCell ref="W469:Z469"/>
    <mergeCell ref="W470:Z470"/>
    <mergeCell ref="D445:H445"/>
    <mergeCell ref="D446:H446"/>
    <mergeCell ref="R452:V452"/>
    <mergeCell ref="AR513:AT513"/>
    <mergeCell ref="AG514:AJ514"/>
    <mergeCell ref="AK514:AN514"/>
    <mergeCell ref="S472:V472"/>
    <mergeCell ref="AA473:AG473"/>
    <mergeCell ref="R448:V448"/>
    <mergeCell ref="AV1216:BI1216"/>
    <mergeCell ref="BJ1216:BW1216"/>
    <mergeCell ref="AV1217:BI1217"/>
    <mergeCell ref="EI534:EL534"/>
    <mergeCell ref="EM534:EP534"/>
    <mergeCell ref="AV437:CL437"/>
    <mergeCell ref="D520:CN521"/>
    <mergeCell ref="AC525:AT526"/>
    <mergeCell ref="AC527:AT527"/>
    <mergeCell ref="D523:AT524"/>
    <mergeCell ref="AV523:CN524"/>
    <mergeCell ref="AV525:BE526"/>
    <mergeCell ref="AV527:BE527"/>
    <mergeCell ref="D506:AT507"/>
    <mergeCell ref="D508:AF509"/>
    <mergeCell ref="D510:AF510"/>
    <mergeCell ref="D511:AF511"/>
    <mergeCell ref="BF525:BL526"/>
    <mergeCell ref="BM525:BS526"/>
    <mergeCell ref="BF527:BL527"/>
    <mergeCell ref="BM527:BS527"/>
    <mergeCell ref="BT527:CN527"/>
    <mergeCell ref="D534:AT534"/>
    <mergeCell ref="AV517:CC517"/>
    <mergeCell ref="AV534:CN534"/>
    <mergeCell ref="AV487:AZ489"/>
    <mergeCell ref="BA487:BE489"/>
    <mergeCell ref="BF487:BJ489"/>
    <mergeCell ref="BK487:BO489"/>
    <mergeCell ref="BP487:BT489"/>
    <mergeCell ref="BU487:BY489"/>
    <mergeCell ref="BZ487:CD489"/>
    <mergeCell ref="AV1236:CN1236"/>
    <mergeCell ref="AV680:CN681"/>
    <mergeCell ref="D563:AT564"/>
    <mergeCell ref="D561:AT561"/>
    <mergeCell ref="AA565:AJ566"/>
    <mergeCell ref="AK565:AT566"/>
    <mergeCell ref="D565:Z566"/>
    <mergeCell ref="D567:Z567"/>
    <mergeCell ref="D568:Z568"/>
    <mergeCell ref="AA567:AJ567"/>
    <mergeCell ref="AA568:AJ568"/>
    <mergeCell ref="AK567:AT567"/>
    <mergeCell ref="AK568:AT568"/>
    <mergeCell ref="D569:AT569"/>
    <mergeCell ref="D543:AT544"/>
    <mergeCell ref="D548:AT548"/>
    <mergeCell ref="BD544:BK544"/>
    <mergeCell ref="BL544:BS544"/>
    <mergeCell ref="D551:CN552"/>
    <mergeCell ref="D553:AT554"/>
    <mergeCell ref="BP546:BS546"/>
    <mergeCell ref="BX1217:CN1217"/>
    <mergeCell ref="BP1134:CA1134"/>
    <mergeCell ref="C1148:V1148"/>
    <mergeCell ref="C1149:K1149"/>
    <mergeCell ref="BP1149:BX1149"/>
    <mergeCell ref="AW1168:BW1168"/>
    <mergeCell ref="D1117:AF1117"/>
    <mergeCell ref="AG1117:AM1117"/>
    <mergeCell ref="AN1117:AT1117"/>
    <mergeCell ref="AV1117:BK1117"/>
    <mergeCell ref="BU1117:CB1117"/>
    <mergeCell ref="BU490:BY490"/>
    <mergeCell ref="AV480:CN480"/>
    <mergeCell ref="BV479:CN479"/>
    <mergeCell ref="BT503:CF503"/>
    <mergeCell ref="AV500:BS500"/>
    <mergeCell ref="CJ492:CN492"/>
    <mergeCell ref="T492:AB492"/>
    <mergeCell ref="W479:Z479"/>
    <mergeCell ref="D480:AT480"/>
    <mergeCell ref="T490:AB490"/>
    <mergeCell ref="T491:AB491"/>
    <mergeCell ref="AR514:AT514"/>
    <mergeCell ref="AV493:CN493"/>
    <mergeCell ref="AK512:AN512"/>
    <mergeCell ref="AO512:AQ512"/>
    <mergeCell ref="AR512:AT512"/>
    <mergeCell ref="BT497:CF498"/>
    <mergeCell ref="AR511:AT511"/>
    <mergeCell ref="AG512:AJ512"/>
    <mergeCell ref="CD510:CN510"/>
    <mergeCell ref="CD511:CN511"/>
    <mergeCell ref="D500:K500"/>
    <mergeCell ref="L500:U500"/>
    <mergeCell ref="V500:AD500"/>
    <mergeCell ref="AE500:AL500"/>
    <mergeCell ref="AM500:AT500"/>
    <mergeCell ref="D501:K501"/>
    <mergeCell ref="L501:U501"/>
    <mergeCell ref="V501:AD501"/>
    <mergeCell ref="AE501:AL501"/>
    <mergeCell ref="W452:AA452"/>
    <mergeCell ref="R461:AE462"/>
    <mergeCell ref="D458:AT459"/>
    <mergeCell ref="D460:AT460"/>
    <mergeCell ref="AB455:AJ455"/>
    <mergeCell ref="I452:Q452"/>
    <mergeCell ref="AC529:AT529"/>
    <mergeCell ref="BZ490:CD490"/>
    <mergeCell ref="CE490:CI490"/>
    <mergeCell ref="CJ490:CN490"/>
    <mergeCell ref="CJ491:CN491"/>
    <mergeCell ref="AV490:AZ490"/>
    <mergeCell ref="D492:J492"/>
    <mergeCell ref="K492:S492"/>
    <mergeCell ref="AV492:AZ492"/>
    <mergeCell ref="BA492:BE492"/>
    <mergeCell ref="BF492:BJ492"/>
    <mergeCell ref="BK492:BO492"/>
    <mergeCell ref="BP492:BT492"/>
    <mergeCell ref="BU492:BY492"/>
    <mergeCell ref="BZ492:CD492"/>
    <mergeCell ref="CE492:CI492"/>
    <mergeCell ref="AV515:CC515"/>
    <mergeCell ref="AV516:CC516"/>
    <mergeCell ref="AH477:AN477"/>
    <mergeCell ref="AV452:BV452"/>
    <mergeCell ref="S479:V479"/>
    <mergeCell ref="V525:AB526"/>
    <mergeCell ref="D527:U527"/>
    <mergeCell ref="V527:AB527"/>
    <mergeCell ref="D528:U528"/>
    <mergeCell ref="V528:AB528"/>
    <mergeCell ref="W450:AA450"/>
    <mergeCell ref="AK448:AT448"/>
    <mergeCell ref="R450:V450"/>
    <mergeCell ref="R444:V445"/>
    <mergeCell ref="AK444:AT445"/>
    <mergeCell ref="AK446:AT446"/>
    <mergeCell ref="AK447:AT447"/>
    <mergeCell ref="R447:V447"/>
    <mergeCell ref="AV528:BE528"/>
    <mergeCell ref="V529:AB529"/>
    <mergeCell ref="D530:U530"/>
    <mergeCell ref="V530:AB530"/>
    <mergeCell ref="AC528:AT528"/>
    <mergeCell ref="CD515:CN515"/>
    <mergeCell ref="CD516:CN516"/>
    <mergeCell ref="CD517:CN517"/>
    <mergeCell ref="BT525:CN526"/>
    <mergeCell ref="AL491:AT491"/>
    <mergeCell ref="AC487:AK489"/>
    <mergeCell ref="AC490:AK490"/>
    <mergeCell ref="AC491:AK491"/>
    <mergeCell ref="AO479:AT479"/>
    <mergeCell ref="D479:L479"/>
    <mergeCell ref="M479:R479"/>
    <mergeCell ref="D491:J491"/>
    <mergeCell ref="K491:S491"/>
    <mergeCell ref="BT499:CF499"/>
    <mergeCell ref="BT500:CF500"/>
    <mergeCell ref="AV502:BS502"/>
    <mergeCell ref="AV503:BS503"/>
    <mergeCell ref="BT501:CF501"/>
    <mergeCell ref="BT502:CF502"/>
    <mergeCell ref="D447:H447"/>
    <mergeCell ref="D448:H448"/>
    <mergeCell ref="D449:H449"/>
    <mergeCell ref="D450:H450"/>
    <mergeCell ref="AK449:AT449"/>
    <mergeCell ref="D432:R432"/>
    <mergeCell ref="D433:R433"/>
    <mergeCell ref="D434:R434"/>
    <mergeCell ref="D435:R435"/>
    <mergeCell ref="D1212:Q1213"/>
    <mergeCell ref="R1212:AE1213"/>
    <mergeCell ref="AF1212:AT1213"/>
    <mergeCell ref="D1214:Q1214"/>
    <mergeCell ref="D1215:Q1215"/>
    <mergeCell ref="D1216:Q1216"/>
    <mergeCell ref="D1217:Q1217"/>
    <mergeCell ref="R1214:AE1214"/>
    <mergeCell ref="AF1214:AT1214"/>
    <mergeCell ref="R1215:AE1215"/>
    <mergeCell ref="R1216:AE1216"/>
    <mergeCell ref="R1217:AE1217"/>
    <mergeCell ref="AF1215:AT1215"/>
    <mergeCell ref="AF1216:AT1216"/>
    <mergeCell ref="AF1217:AT1217"/>
    <mergeCell ref="D1142:CN1142"/>
    <mergeCell ref="D1209:AT1211"/>
    <mergeCell ref="AV1212:BI1213"/>
    <mergeCell ref="BJ1212:BW1213"/>
    <mergeCell ref="AV1214:BI1214"/>
    <mergeCell ref="BJ1214:BW1214"/>
    <mergeCell ref="AV1215:BI1215"/>
    <mergeCell ref="BJ1215:BW1215"/>
    <mergeCell ref="I450:Q450"/>
    <mergeCell ref="I451:Q451"/>
    <mergeCell ref="BJ1217:BW1217"/>
    <mergeCell ref="AV1209:CN1211"/>
    <mergeCell ref="BX1212:CN1213"/>
    <mergeCell ref="BX1214:CN1214"/>
    <mergeCell ref="BX1215:CN1215"/>
    <mergeCell ref="BX1216:CN1216"/>
    <mergeCell ref="D1206:CN1207"/>
    <mergeCell ref="D1125:AG1126"/>
    <mergeCell ref="AH1125:BK1126"/>
    <mergeCell ref="BL1125:CN1126"/>
    <mergeCell ref="D1127:AG1127"/>
    <mergeCell ref="AH1127:BK1127"/>
    <mergeCell ref="BL1127:CN1127"/>
    <mergeCell ref="D1128:CN1128"/>
    <mergeCell ref="D1132:O1133"/>
    <mergeCell ref="P1132:AA1133"/>
    <mergeCell ref="AB1132:AM1133"/>
    <mergeCell ref="AN1132:AY1133"/>
    <mergeCell ref="AZ1132:BO1133"/>
    <mergeCell ref="BP1132:CA1133"/>
    <mergeCell ref="CB1132:CN1133"/>
    <mergeCell ref="D1134:O1134"/>
    <mergeCell ref="P1134:AA1134"/>
    <mergeCell ref="AB1134:AM1134"/>
    <mergeCell ref="AN1134:AY1134"/>
    <mergeCell ref="AZ1134:BO1134"/>
    <mergeCell ref="D1135:CN1136"/>
    <mergeCell ref="BW450:CE450"/>
    <mergeCell ref="CF450:CN450"/>
    <mergeCell ref="BL1117:BT1117"/>
    <mergeCell ref="CC1117:CH1117"/>
    <mergeCell ref="CI1117:CN1117"/>
    <mergeCell ref="D1118:AT1118"/>
    <mergeCell ref="AV1118:CN1118"/>
    <mergeCell ref="A1120:CN1121"/>
    <mergeCell ref="BP1139:CA1140"/>
    <mergeCell ref="CB1139:CN1140"/>
    <mergeCell ref="D1141:O1141"/>
    <mergeCell ref="P1141:AA1141"/>
    <mergeCell ref="AB1141:AM1141"/>
    <mergeCell ref="AN1141:AY1141"/>
    <mergeCell ref="CB1134:CN1134"/>
    <mergeCell ref="D1139:O1140"/>
    <mergeCell ref="P1139:AA1140"/>
    <mergeCell ref="AB1139:AM1140"/>
    <mergeCell ref="AN1139:AY1140"/>
    <mergeCell ref="AZ1139:BO1140"/>
    <mergeCell ref="D1144:CN1145"/>
    <mergeCell ref="AG1104:AM1104"/>
    <mergeCell ref="AN1104:AT1104"/>
    <mergeCell ref="AV1104:BK1104"/>
    <mergeCell ref="BL1104:BT1104"/>
    <mergeCell ref="BU1104:CB1104"/>
    <mergeCell ref="CC1104:CH1104"/>
    <mergeCell ref="CI1104:CN1104"/>
    <mergeCell ref="D1105:AF1105"/>
    <mergeCell ref="AG1105:AM1105"/>
    <mergeCell ref="AN1105:AT1105"/>
    <mergeCell ref="AV1105:BK1105"/>
    <mergeCell ref="BL1105:BT1105"/>
    <mergeCell ref="BU1105:CB1105"/>
    <mergeCell ref="CC1105:CH1105"/>
    <mergeCell ref="CI1105:CN1105"/>
    <mergeCell ref="D1107:AF1107"/>
    <mergeCell ref="AG1107:AM1107"/>
    <mergeCell ref="AN1107:AT1107"/>
    <mergeCell ref="AV1107:BK1107"/>
    <mergeCell ref="BL1107:BT1107"/>
    <mergeCell ref="BU1107:CB1107"/>
    <mergeCell ref="CC1107:CH1107"/>
    <mergeCell ref="CI1107:CN1107"/>
    <mergeCell ref="D1106:AF1106"/>
    <mergeCell ref="AG1106:AM1106"/>
    <mergeCell ref="AN1106:AT1106"/>
    <mergeCell ref="AV1106:BK1106"/>
    <mergeCell ref="BL1106:BT1106"/>
    <mergeCell ref="BU1106:CB1106"/>
    <mergeCell ref="CC1106:CH1106"/>
    <mergeCell ref="CI1106:CN1106"/>
    <mergeCell ref="CC1103:CH1103"/>
    <mergeCell ref="CI1103:CN1103"/>
    <mergeCell ref="D1104:AF1104"/>
    <mergeCell ref="D1098:AT1099"/>
    <mergeCell ref="AV1098:CN1099"/>
    <mergeCell ref="D1100:AF1101"/>
    <mergeCell ref="AG1100:AT1100"/>
    <mergeCell ref="AV1100:BK1101"/>
    <mergeCell ref="BL1100:CB1100"/>
    <mergeCell ref="CC1100:CN1100"/>
    <mergeCell ref="AG1101:AM1101"/>
    <mergeCell ref="AN1101:AT1101"/>
    <mergeCell ref="BL1101:BT1101"/>
    <mergeCell ref="BU1101:CB1101"/>
    <mergeCell ref="CC1101:CH1101"/>
    <mergeCell ref="CI1101:CN1101"/>
    <mergeCell ref="D1102:AF1102"/>
    <mergeCell ref="AG1102:AM1102"/>
    <mergeCell ref="AN1102:AT1102"/>
    <mergeCell ref="AV1103:BK1103"/>
    <mergeCell ref="BL1103:BT1103"/>
    <mergeCell ref="BU1103:CB1103"/>
    <mergeCell ref="D1093:CN1093"/>
    <mergeCell ref="D1103:AF1103"/>
    <mergeCell ref="AV1102:BK1102"/>
    <mergeCell ref="BL1102:BT1102"/>
    <mergeCell ref="BU1102:CB1102"/>
    <mergeCell ref="CC1102:CH1102"/>
    <mergeCell ref="CI1102:CN1102"/>
    <mergeCell ref="A1095:CN1096"/>
    <mergeCell ref="Z1070:AJ1070"/>
    <mergeCell ref="AK1066:AT1066"/>
    <mergeCell ref="AK1067:AT1067"/>
    <mergeCell ref="AK1068:AT1068"/>
    <mergeCell ref="AK1070:AT1070"/>
    <mergeCell ref="AK1071:AT1071"/>
    <mergeCell ref="D1071:Y1071"/>
    <mergeCell ref="Z1071:AJ1071"/>
    <mergeCell ref="AK1075:AT1075"/>
    <mergeCell ref="CB1067:CN1067"/>
    <mergeCell ref="CB1068:CN1068"/>
    <mergeCell ref="CB1069:CN1069"/>
    <mergeCell ref="CB1070:CN1070"/>
    <mergeCell ref="AK1073:AT1073"/>
    <mergeCell ref="AK1074:AT1074"/>
    <mergeCell ref="CB1071:CN1071"/>
    <mergeCell ref="CB1072:CN1072"/>
    <mergeCell ref="CB1073:CN1073"/>
    <mergeCell ref="CB1074:CN1074"/>
    <mergeCell ref="D1067:Y1067"/>
    <mergeCell ref="D1068:Y1068"/>
    <mergeCell ref="D1069:Y1069"/>
    <mergeCell ref="D1070:Y1070"/>
    <mergeCell ref="D1075:Y1075"/>
    <mergeCell ref="AK1062:AT1062"/>
    <mergeCell ref="AV1062:BC1062"/>
    <mergeCell ref="BD1062:BK1062"/>
    <mergeCell ref="BL1062:BS1062"/>
    <mergeCell ref="BL1065:BS1065"/>
    <mergeCell ref="CE1087:CN1087"/>
    <mergeCell ref="AV1058:BC1058"/>
    <mergeCell ref="BD1058:BK1058"/>
    <mergeCell ref="BL1058:BS1058"/>
    <mergeCell ref="BT1058:CA1058"/>
    <mergeCell ref="CB1057:CN1058"/>
    <mergeCell ref="AV1052:BC1052"/>
    <mergeCell ref="AV1053:BC1053"/>
    <mergeCell ref="BD1052:BK1052"/>
    <mergeCell ref="BD1053:BK1053"/>
    <mergeCell ref="BL1052:BS1052"/>
    <mergeCell ref="BL1053:BS1053"/>
    <mergeCell ref="BT1052:CA1052"/>
    <mergeCell ref="BT1053:CA1053"/>
    <mergeCell ref="CB1052:CN1052"/>
    <mergeCell ref="CB1053:CN1053"/>
    <mergeCell ref="CE1085:CN1085"/>
    <mergeCell ref="CB1066:CN1066"/>
    <mergeCell ref="BL1063:BS1063"/>
    <mergeCell ref="AK1072:AT1072"/>
    <mergeCell ref="D1086:AN1086"/>
    <mergeCell ref="AO1086:BI1086"/>
    <mergeCell ref="BJ1086:CD1086"/>
    <mergeCell ref="CE1086:CN1086"/>
    <mergeCell ref="D1087:AN1087"/>
    <mergeCell ref="AO1087:BI1087"/>
    <mergeCell ref="BJ1087:CD1087"/>
    <mergeCell ref="D1052:Y1052"/>
    <mergeCell ref="BT1062:CA1062"/>
    <mergeCell ref="CB1062:CN1062"/>
    <mergeCell ref="D1084:AN1084"/>
    <mergeCell ref="AO1084:BI1084"/>
    <mergeCell ref="BJ1084:CD1084"/>
    <mergeCell ref="CE1084:CN1084"/>
    <mergeCell ref="D1078:CN1079"/>
    <mergeCell ref="D1080:AN1081"/>
    <mergeCell ref="AO1080:CN1080"/>
    <mergeCell ref="AO1081:BI1081"/>
    <mergeCell ref="BJ1081:CD1081"/>
    <mergeCell ref="CE1081:CN1081"/>
    <mergeCell ref="BD1046:BK1046"/>
    <mergeCell ref="BL1046:BS1046"/>
    <mergeCell ref="BT1046:CA1046"/>
    <mergeCell ref="D1082:AN1082"/>
    <mergeCell ref="AO1082:BI1082"/>
    <mergeCell ref="BJ1082:CD1082"/>
    <mergeCell ref="CE1082:CN1082"/>
    <mergeCell ref="D1083:AN1083"/>
    <mergeCell ref="AO1083:BI1083"/>
    <mergeCell ref="BJ1083:CD1083"/>
    <mergeCell ref="CE1083:CN1083"/>
    <mergeCell ref="D1066:Y1066"/>
    <mergeCell ref="CB1075:CN1075"/>
    <mergeCell ref="D1076:AT1076"/>
    <mergeCell ref="AV1076:CN1076"/>
    <mergeCell ref="BL1064:BS1064"/>
    <mergeCell ref="D1050:Y1050"/>
    <mergeCell ref="Z1050:AJ1050"/>
    <mergeCell ref="D1046:Y1046"/>
    <mergeCell ref="CB1043:CN1043"/>
    <mergeCell ref="AV1044:BC1044"/>
    <mergeCell ref="BD1044:BK1044"/>
    <mergeCell ref="BL1044:BS1044"/>
    <mergeCell ref="BT1044:CA1044"/>
    <mergeCell ref="CB1044:CN1044"/>
    <mergeCell ref="AE1035:AT1035"/>
    <mergeCell ref="AE1032:AT1032"/>
    <mergeCell ref="AV1041:BC1041"/>
    <mergeCell ref="BL1041:BS1041"/>
    <mergeCell ref="BT1041:CA1041"/>
    <mergeCell ref="AV1022:CN1022"/>
    <mergeCell ref="AV1026:BI1027"/>
    <mergeCell ref="BJ1026:BW1027"/>
    <mergeCell ref="BX1026:CN1027"/>
    <mergeCell ref="AV1031:CN1031"/>
    <mergeCell ref="AV1028:BI1028"/>
    <mergeCell ref="BJ1028:BW1028"/>
    <mergeCell ref="BX1028:CN1028"/>
    <mergeCell ref="AV1029:BI1029"/>
    <mergeCell ref="BJ1029:BW1029"/>
    <mergeCell ref="BX1029:CN1029"/>
    <mergeCell ref="AV1030:BI1030"/>
    <mergeCell ref="BJ1030:BW1030"/>
    <mergeCell ref="BX1030:CN1030"/>
    <mergeCell ref="AE1027:AT1027"/>
    <mergeCell ref="AE1028:AT1028"/>
    <mergeCell ref="AE1029:AT1029"/>
    <mergeCell ref="AE1030:AT1030"/>
    <mergeCell ref="AV1020:BU1020"/>
    <mergeCell ref="AV1021:BU1021"/>
    <mergeCell ref="Q1023:W1023"/>
    <mergeCell ref="Q1024:W1024"/>
    <mergeCell ref="Q1025:W1025"/>
    <mergeCell ref="Q1026:W1026"/>
    <mergeCell ref="AE1022:AT1022"/>
    <mergeCell ref="AE1023:AT1023"/>
    <mergeCell ref="AE1024:AT1024"/>
    <mergeCell ref="AE1025:AT1025"/>
    <mergeCell ref="AE1026:AT1026"/>
    <mergeCell ref="D1031:AT1031"/>
    <mergeCell ref="D1022:P1022"/>
    <mergeCell ref="D1024:P1024"/>
    <mergeCell ref="D1025:P1025"/>
    <mergeCell ref="D1023:P1023"/>
    <mergeCell ref="D1026:P1026"/>
    <mergeCell ref="D1027:P1027"/>
    <mergeCell ref="Q1027:W1027"/>
    <mergeCell ref="X1027:AD1027"/>
    <mergeCell ref="D1028:P1028"/>
    <mergeCell ref="Q1028:W1028"/>
    <mergeCell ref="X1028:AD1028"/>
    <mergeCell ref="D1029:P1029"/>
    <mergeCell ref="Q1029:W1029"/>
    <mergeCell ref="X1029:AD1029"/>
    <mergeCell ref="D1030:P1030"/>
    <mergeCell ref="Q1030:W1030"/>
    <mergeCell ref="X1030:AD1030"/>
    <mergeCell ref="D1020:P1020"/>
    <mergeCell ref="BV1012:CN1012"/>
    <mergeCell ref="BV1013:CN1013"/>
    <mergeCell ref="BV1014:CN1014"/>
    <mergeCell ref="BV1015:CN1015"/>
    <mergeCell ref="BV1016:CN1016"/>
    <mergeCell ref="BV1017:CN1017"/>
    <mergeCell ref="BV1018:CN1018"/>
    <mergeCell ref="BV1019:CN1019"/>
    <mergeCell ref="BV1020:CN1020"/>
    <mergeCell ref="BV1021:CN1021"/>
    <mergeCell ref="AV1003:BP1003"/>
    <mergeCell ref="Q1019:W1019"/>
    <mergeCell ref="Q1020:W1020"/>
    <mergeCell ref="Q1021:W1021"/>
    <mergeCell ref="AV1010:BU1011"/>
    <mergeCell ref="BV1010:CN1011"/>
    <mergeCell ref="AV1012:BU1012"/>
    <mergeCell ref="AV1017:BU1017"/>
    <mergeCell ref="AV1018:BU1018"/>
    <mergeCell ref="AV1013:BU1013"/>
    <mergeCell ref="AV1014:BU1014"/>
    <mergeCell ref="AV1015:BU1015"/>
    <mergeCell ref="AV1016:BU1016"/>
    <mergeCell ref="AE1019:AT1019"/>
    <mergeCell ref="AE1020:AT1020"/>
    <mergeCell ref="AE1021:AT1021"/>
    <mergeCell ref="Q1017:W1017"/>
    <mergeCell ref="Q1018:W1018"/>
    <mergeCell ref="AV1019:BU1019"/>
    <mergeCell ref="Q1012:W1012"/>
    <mergeCell ref="X1012:AD1012"/>
    <mergeCell ref="AE1012:AT1012"/>
    <mergeCell ref="CD948:CN948"/>
    <mergeCell ref="CF940:CN940"/>
    <mergeCell ref="D950:Y950"/>
    <mergeCell ref="Z950:AE950"/>
    <mergeCell ref="AF950:AM950"/>
    <mergeCell ref="AN950:AT950"/>
    <mergeCell ref="AF954:AM954"/>
    <mergeCell ref="AN954:AT954"/>
    <mergeCell ref="AF951:AM951"/>
    <mergeCell ref="AN951:AT951"/>
    <mergeCell ref="D952:Y952"/>
    <mergeCell ref="Z952:AE952"/>
    <mergeCell ref="AF952:AM952"/>
    <mergeCell ref="AN952:AT952"/>
    <mergeCell ref="AN949:AT949"/>
    <mergeCell ref="AF948:AT948"/>
    <mergeCell ref="AM977:AT977"/>
    <mergeCell ref="Z940:AE940"/>
    <mergeCell ref="Z954:AE954"/>
    <mergeCell ref="Z948:AE949"/>
    <mergeCell ref="AV950:BQ950"/>
    <mergeCell ref="D953:Y953"/>
    <mergeCell ref="Z953:AE953"/>
    <mergeCell ref="AF953:AM953"/>
    <mergeCell ref="AN953:AT953"/>
    <mergeCell ref="D951:Y951"/>
    <mergeCell ref="Z951:AE951"/>
    <mergeCell ref="AV948:BQ949"/>
    <mergeCell ref="D948:Y949"/>
    <mergeCell ref="AF949:AM949"/>
    <mergeCell ref="W977:AD977"/>
    <mergeCell ref="AE977:AL977"/>
    <mergeCell ref="D946:AT947"/>
    <mergeCell ref="Z878:AE878"/>
    <mergeCell ref="Z879:AE879"/>
    <mergeCell ref="AF879:AM879"/>
    <mergeCell ref="AN879:AT879"/>
    <mergeCell ref="D881:Y881"/>
    <mergeCell ref="D980:N980"/>
    <mergeCell ref="O980:V980"/>
    <mergeCell ref="W980:AD980"/>
    <mergeCell ref="AE980:AL980"/>
    <mergeCell ref="AM980:AT980"/>
    <mergeCell ref="AM966:AT966"/>
    <mergeCell ref="AE967:AL967"/>
    <mergeCell ref="AM970:AT970"/>
    <mergeCell ref="D955:AT955"/>
    <mergeCell ref="O970:V970"/>
    <mergeCell ref="W970:AD970"/>
    <mergeCell ref="D968:N968"/>
    <mergeCell ref="O968:V968"/>
    <mergeCell ref="D954:Y954"/>
    <mergeCell ref="D978:N978"/>
    <mergeCell ref="O978:V978"/>
    <mergeCell ref="W978:AD978"/>
    <mergeCell ref="AE978:AL978"/>
    <mergeCell ref="AM978:AT978"/>
    <mergeCell ref="D979:N979"/>
    <mergeCell ref="O979:V979"/>
    <mergeCell ref="W979:AD979"/>
    <mergeCell ref="AE979:AL979"/>
    <mergeCell ref="AM979:AT979"/>
    <mergeCell ref="Z936:AE936"/>
    <mergeCell ref="AF936:AM936"/>
    <mergeCell ref="AF943:AM943"/>
    <mergeCell ref="AN943:AT943"/>
    <mergeCell ref="AV944:BQ944"/>
    <mergeCell ref="BL871:BZ871"/>
    <mergeCell ref="CA871:CN871"/>
    <mergeCell ref="AV874:CN875"/>
    <mergeCell ref="D939:Y939"/>
    <mergeCell ref="D940:Y940"/>
    <mergeCell ref="AF940:AM940"/>
    <mergeCell ref="AN940:AT940"/>
    <mergeCell ref="AV939:BQ939"/>
    <mergeCell ref="BR939:BW939"/>
    <mergeCell ref="BX939:CE939"/>
    <mergeCell ref="CF939:CN939"/>
    <mergeCell ref="AV940:BQ940"/>
    <mergeCell ref="BR943:BW943"/>
    <mergeCell ref="BX943:CE943"/>
    <mergeCell ref="BX938:CE938"/>
    <mergeCell ref="AV941:BQ941"/>
    <mergeCell ref="BR941:BW941"/>
    <mergeCell ref="BX941:CE941"/>
    <mergeCell ref="AV937:BQ937"/>
    <mergeCell ref="BR940:BW940"/>
    <mergeCell ref="BX940:CE940"/>
    <mergeCell ref="AV936:BQ936"/>
    <mergeCell ref="BR936:BW936"/>
    <mergeCell ref="BX936:CE936"/>
    <mergeCell ref="Z939:AE939"/>
    <mergeCell ref="AF939:AM939"/>
    <mergeCell ref="AN939:AT939"/>
    <mergeCell ref="A929:CN930"/>
    <mergeCell ref="AF935:AM935"/>
    <mergeCell ref="BR948:BW949"/>
    <mergeCell ref="AN936:AT936"/>
    <mergeCell ref="AV942:BQ942"/>
    <mergeCell ref="BR942:BW942"/>
    <mergeCell ref="BX942:CE942"/>
    <mergeCell ref="AV943:BQ943"/>
    <mergeCell ref="CD949:CI949"/>
    <mergeCell ref="CJ949:CN949"/>
    <mergeCell ref="BR937:BW937"/>
    <mergeCell ref="BX937:CE937"/>
    <mergeCell ref="AV938:BQ938"/>
    <mergeCell ref="BR938:BW938"/>
    <mergeCell ref="D941:Y941"/>
    <mergeCell ref="Z941:AE941"/>
    <mergeCell ref="AF941:AM941"/>
    <mergeCell ref="AN941:AT941"/>
    <mergeCell ref="D942:Y942"/>
    <mergeCell ref="Z942:AE942"/>
    <mergeCell ref="AF942:AM942"/>
    <mergeCell ref="AN942:AT942"/>
    <mergeCell ref="D937:Y937"/>
    <mergeCell ref="Z937:AE937"/>
    <mergeCell ref="AF937:AM937"/>
    <mergeCell ref="AN937:AT937"/>
    <mergeCell ref="D938:Y938"/>
    <mergeCell ref="Z938:AE938"/>
    <mergeCell ref="AF938:AM938"/>
    <mergeCell ref="AN938:AT938"/>
    <mergeCell ref="CF943:CN943"/>
    <mergeCell ref="AV946:CN947"/>
    <mergeCell ref="D943:Y943"/>
    <mergeCell ref="Z943:AE943"/>
    <mergeCell ref="BX948:CC949"/>
    <mergeCell ref="D856:AT857"/>
    <mergeCell ref="CF934:CN935"/>
    <mergeCell ref="CF936:CN936"/>
    <mergeCell ref="CF937:CN937"/>
    <mergeCell ref="CF938:CN938"/>
    <mergeCell ref="CF941:CN941"/>
    <mergeCell ref="CF942:CN942"/>
    <mergeCell ref="D944:AT944"/>
    <mergeCell ref="D872:CN872"/>
    <mergeCell ref="D874:AT875"/>
    <mergeCell ref="D858:AN859"/>
    <mergeCell ref="AO858:BK859"/>
    <mergeCell ref="AO860:BK860"/>
    <mergeCell ref="D932:AT933"/>
    <mergeCell ref="AO868:BK868"/>
    <mergeCell ref="BL868:BZ868"/>
    <mergeCell ref="CA868:CN868"/>
    <mergeCell ref="AO869:BK869"/>
    <mergeCell ref="BL869:BZ869"/>
    <mergeCell ref="BL860:BZ860"/>
    <mergeCell ref="D870:AN870"/>
    <mergeCell ref="AO870:BK870"/>
    <mergeCell ref="BL870:BZ870"/>
    <mergeCell ref="CA870:CN870"/>
    <mergeCell ref="D871:AN871"/>
    <mergeCell ref="AO871:BK871"/>
    <mergeCell ref="AO861:BK861"/>
    <mergeCell ref="BL861:BZ861"/>
    <mergeCell ref="CA861:CN861"/>
    <mergeCell ref="AO862:BK862"/>
    <mergeCell ref="BL862:BZ862"/>
    <mergeCell ref="CA869:CN869"/>
    <mergeCell ref="AO865:BK865"/>
    <mergeCell ref="BL865:BZ865"/>
    <mergeCell ref="CA865:CN865"/>
    <mergeCell ref="AO866:BK866"/>
    <mergeCell ref="BL866:BZ866"/>
    <mergeCell ref="CA866:CN866"/>
    <mergeCell ref="CA859:CN859"/>
    <mergeCell ref="CA860:CN860"/>
    <mergeCell ref="D854:AT854"/>
    <mergeCell ref="AU821:BL821"/>
    <mergeCell ref="BM821:BU821"/>
    <mergeCell ref="CE821:CM821"/>
    <mergeCell ref="AU822:BL822"/>
    <mergeCell ref="BM822:BU822"/>
    <mergeCell ref="BM820:BU820"/>
    <mergeCell ref="BV820:CD820"/>
    <mergeCell ref="CE820:CM820"/>
    <mergeCell ref="AO863:BK863"/>
    <mergeCell ref="BL863:BZ863"/>
    <mergeCell ref="CA863:CN863"/>
    <mergeCell ref="AO864:BK864"/>
    <mergeCell ref="AU820:BL820"/>
    <mergeCell ref="AC823:AT823"/>
    <mergeCell ref="AU823:BL823"/>
    <mergeCell ref="BM823:BU823"/>
    <mergeCell ref="CE823:CM823"/>
    <mergeCell ref="D824:AB824"/>
    <mergeCell ref="AC824:AT824"/>
    <mergeCell ref="AU824:BL824"/>
    <mergeCell ref="BM824:BU824"/>
    <mergeCell ref="CE824:CM824"/>
    <mergeCell ref="EQ767:ES767"/>
    <mergeCell ref="ET767:EV767"/>
    <mergeCell ref="EW767:EY767"/>
    <mergeCell ref="EZ767:FB767"/>
    <mergeCell ref="D789:AT789"/>
    <mergeCell ref="AW789:CM789"/>
    <mergeCell ref="EK776:ET776"/>
    <mergeCell ref="D791:AT792"/>
    <mergeCell ref="AW791:CM792"/>
    <mergeCell ref="BO763:BV763"/>
    <mergeCell ref="BW763:CD763"/>
    <mergeCell ref="CE763:CN763"/>
    <mergeCell ref="AV765:CN765"/>
    <mergeCell ref="FC768:FE768"/>
    <mergeCell ref="BL864:BZ864"/>
    <mergeCell ref="CA864:CN864"/>
    <mergeCell ref="AO867:BK867"/>
    <mergeCell ref="BL867:BZ867"/>
    <mergeCell ref="CA867:CN867"/>
    <mergeCell ref="BL858:CN858"/>
    <mergeCell ref="BL859:BZ859"/>
    <mergeCell ref="D825:AB825"/>
    <mergeCell ref="AC825:AT825"/>
    <mergeCell ref="AU825:BL825"/>
    <mergeCell ref="BM825:BU825"/>
    <mergeCell ref="CE825:CM825"/>
    <mergeCell ref="D826:AB826"/>
    <mergeCell ref="AC826:AT826"/>
    <mergeCell ref="AU826:BL826"/>
    <mergeCell ref="BM826:BU826"/>
    <mergeCell ref="CE826:CM826"/>
    <mergeCell ref="CE827:CM827"/>
    <mergeCell ref="BO761:BV761"/>
    <mergeCell ref="BW761:CD761"/>
    <mergeCell ref="CE761:CN761"/>
    <mergeCell ref="AV763:BN763"/>
    <mergeCell ref="AV756:CN757"/>
    <mergeCell ref="EK762:ET762"/>
    <mergeCell ref="FF768:FH768"/>
    <mergeCell ref="AV764:BN764"/>
    <mergeCell ref="BO764:BV764"/>
    <mergeCell ref="BW764:CD764"/>
    <mergeCell ref="CE764:CN764"/>
    <mergeCell ref="D821:AB821"/>
    <mergeCell ref="AC821:AT821"/>
    <mergeCell ref="FF767:FH767"/>
    <mergeCell ref="EK768:EM768"/>
    <mergeCell ref="EN768:EP768"/>
    <mergeCell ref="EQ768:ES768"/>
    <mergeCell ref="ET768:EV768"/>
    <mergeCell ref="EW768:EY768"/>
    <mergeCell ref="EZ768:FB768"/>
    <mergeCell ref="D765:AT765"/>
    <mergeCell ref="EK770:ET770"/>
    <mergeCell ref="AV767:CL768"/>
    <mergeCell ref="D767:AT768"/>
    <mergeCell ref="D758:Z764"/>
    <mergeCell ref="AA758:AT764"/>
    <mergeCell ref="D810:AT810"/>
    <mergeCell ref="AW810:CM810"/>
    <mergeCell ref="A812:CN813"/>
    <mergeCell ref="D815:AT817"/>
    <mergeCell ref="EK767:EM767"/>
    <mergeCell ref="EN767:EP767"/>
    <mergeCell ref="FC767:FE767"/>
    <mergeCell ref="CC747:CH747"/>
    <mergeCell ref="CI747:CN747"/>
    <mergeCell ref="U737:AA737"/>
    <mergeCell ref="W748:AC748"/>
    <mergeCell ref="W749:AC749"/>
    <mergeCell ref="AD749:AJ749"/>
    <mergeCell ref="W750:AC750"/>
    <mergeCell ref="AD750:AJ750"/>
    <mergeCell ref="BF733:BM734"/>
    <mergeCell ref="BN733:BV734"/>
    <mergeCell ref="CC744:CH744"/>
    <mergeCell ref="CI744:CN744"/>
    <mergeCell ref="CA737:CE738"/>
    <mergeCell ref="CF737:CI738"/>
    <mergeCell ref="CC749:CH749"/>
    <mergeCell ref="CI749:CN749"/>
    <mergeCell ref="CC750:CH750"/>
    <mergeCell ref="CI750:CN750"/>
    <mergeCell ref="D752:AT752"/>
    <mergeCell ref="CJ737:CN738"/>
    <mergeCell ref="D756:Z757"/>
    <mergeCell ref="AV754:CN755"/>
    <mergeCell ref="AV758:BN759"/>
    <mergeCell ref="BO758:BV759"/>
    <mergeCell ref="BW758:CD759"/>
    <mergeCell ref="CE758:CN759"/>
    <mergeCell ref="AV760:BN760"/>
    <mergeCell ref="BO760:BV760"/>
    <mergeCell ref="BW760:CD760"/>
    <mergeCell ref="CE760:CN760"/>
    <mergeCell ref="AV761:BN761"/>
    <mergeCell ref="D729:AT730"/>
    <mergeCell ref="D731:T732"/>
    <mergeCell ref="D741:AT742"/>
    <mergeCell ref="CF735:CI736"/>
    <mergeCell ref="CJ735:CN736"/>
    <mergeCell ref="BR737:BV738"/>
    <mergeCell ref="BW737:BZ738"/>
    <mergeCell ref="AP744:AT744"/>
    <mergeCell ref="AK743:AT743"/>
    <mergeCell ref="CC745:CH745"/>
    <mergeCell ref="D751:V751"/>
    <mergeCell ref="W751:AC751"/>
    <mergeCell ref="AV747:BN747"/>
    <mergeCell ref="BO747:BU747"/>
    <mergeCell ref="BV747:CB747"/>
    <mergeCell ref="AV748:BN748"/>
    <mergeCell ref="BO748:BU748"/>
    <mergeCell ref="BV748:CB748"/>
    <mergeCell ref="W747:AC747"/>
    <mergeCell ref="AD747:AJ747"/>
    <mergeCell ref="AB733:AH738"/>
    <mergeCell ref="BN737:BQ738"/>
    <mergeCell ref="AV749:BN749"/>
    <mergeCell ref="BO749:BU749"/>
    <mergeCell ref="BV749:CB749"/>
    <mergeCell ref="AV750:BN750"/>
    <mergeCell ref="AK747:AT747"/>
    <mergeCell ref="AK748:AT748"/>
    <mergeCell ref="AK749:AT749"/>
    <mergeCell ref="FI767:FK767"/>
    <mergeCell ref="AV752:CL752"/>
    <mergeCell ref="D726:AT727"/>
    <mergeCell ref="AI731:AT732"/>
    <mergeCell ref="AI719:AN719"/>
    <mergeCell ref="AO719:AT719"/>
    <mergeCell ref="D720:V720"/>
    <mergeCell ref="W720:AB720"/>
    <mergeCell ref="AC720:AH720"/>
    <mergeCell ref="BA737:BE738"/>
    <mergeCell ref="D721:V721"/>
    <mergeCell ref="W721:AB721"/>
    <mergeCell ref="AA756:AT757"/>
    <mergeCell ref="D749:V749"/>
    <mergeCell ref="D750:V750"/>
    <mergeCell ref="AV751:BN751"/>
    <mergeCell ref="BO751:BU751"/>
    <mergeCell ref="BV751:CB751"/>
    <mergeCell ref="CC751:CH751"/>
    <mergeCell ref="CI751:CN751"/>
    <mergeCell ref="AV726:CN727"/>
    <mergeCell ref="CC743:CN743"/>
    <mergeCell ref="BW733:CE734"/>
    <mergeCell ref="CF733:CN734"/>
    <mergeCell ref="AD745:AJ745"/>
    <mergeCell ref="W746:AC746"/>
    <mergeCell ref="AD746:AJ746"/>
    <mergeCell ref="AV735:AZ736"/>
    <mergeCell ref="D747:V747"/>
    <mergeCell ref="CC746:CH746"/>
    <mergeCell ref="CI746:CN746"/>
    <mergeCell ref="D748:V748"/>
    <mergeCell ref="AK745:AT745"/>
    <mergeCell ref="AK746:AT746"/>
    <mergeCell ref="D719:V719"/>
    <mergeCell ref="W719:AB719"/>
    <mergeCell ref="AC719:AH719"/>
    <mergeCell ref="AC721:AH721"/>
    <mergeCell ref="AI721:AN721"/>
    <mergeCell ref="AO721:AT721"/>
    <mergeCell ref="AI723:AN723"/>
    <mergeCell ref="AO723:AT723"/>
    <mergeCell ref="AI720:AN720"/>
    <mergeCell ref="AO720:AT720"/>
    <mergeCell ref="FI768:FK768"/>
    <mergeCell ref="AV712:CN712"/>
    <mergeCell ref="AV724:CN724"/>
    <mergeCell ref="AV729:CL730"/>
    <mergeCell ref="AK750:AO750"/>
    <mergeCell ref="BO750:BU750"/>
    <mergeCell ref="BV750:CB750"/>
    <mergeCell ref="AV739:CL739"/>
    <mergeCell ref="AV741:CL742"/>
    <mergeCell ref="AV743:BN744"/>
    <mergeCell ref="BO743:CB743"/>
    <mergeCell ref="BO744:BU744"/>
    <mergeCell ref="BV744:CB744"/>
    <mergeCell ref="AV762:BN762"/>
    <mergeCell ref="BO762:BV762"/>
    <mergeCell ref="BW762:CD762"/>
    <mergeCell ref="CE762:CN762"/>
    <mergeCell ref="AV731:CN732"/>
    <mergeCell ref="AV733:BE734"/>
    <mergeCell ref="BF737:BI738"/>
    <mergeCell ref="BW683:CG684"/>
    <mergeCell ref="D712:AT712"/>
    <mergeCell ref="D716:V717"/>
    <mergeCell ref="D703:AT704"/>
    <mergeCell ref="D706:AT707"/>
    <mergeCell ref="D710:G710"/>
    <mergeCell ref="H710:K710"/>
    <mergeCell ref="L710:O710"/>
    <mergeCell ref="P710:S710"/>
    <mergeCell ref="T710:W710"/>
    <mergeCell ref="AC710:AF710"/>
    <mergeCell ref="AL710:AO710"/>
    <mergeCell ref="D709:K709"/>
    <mergeCell ref="L709:S709"/>
    <mergeCell ref="AL709:AT709"/>
    <mergeCell ref="AP710:AT710"/>
    <mergeCell ref="AG710:AK710"/>
    <mergeCell ref="AC709:AK709"/>
    <mergeCell ref="T709:AB709"/>
    <mergeCell ref="X710:AB710"/>
    <mergeCell ref="D708:AT708"/>
    <mergeCell ref="AV717:CN718"/>
    <mergeCell ref="AG711:AK711"/>
    <mergeCell ref="W717:AB717"/>
    <mergeCell ref="AC717:AH717"/>
    <mergeCell ref="AI716:AT716"/>
    <mergeCell ref="AC718:AH718"/>
    <mergeCell ref="AI718:AN718"/>
    <mergeCell ref="W718:AB718"/>
    <mergeCell ref="AO718:AT718"/>
    <mergeCell ref="D718:V718"/>
    <mergeCell ref="D714:AT715"/>
    <mergeCell ref="EH641:EI641"/>
    <mergeCell ref="D680:AT681"/>
    <mergeCell ref="AV659:CN659"/>
    <mergeCell ref="D659:AT659"/>
    <mergeCell ref="BW668:CE668"/>
    <mergeCell ref="BE670:BF670"/>
    <mergeCell ref="BW670:CE670"/>
    <mergeCell ref="A700:CN701"/>
    <mergeCell ref="D697:AT697"/>
    <mergeCell ref="AV697:CL697"/>
    <mergeCell ref="AL711:AO711"/>
    <mergeCell ref="AP711:AT711"/>
    <mergeCell ref="BW691:CG691"/>
    <mergeCell ref="P711:S711"/>
    <mergeCell ref="T711:W711"/>
    <mergeCell ref="X711:AB711"/>
    <mergeCell ref="AC711:AF711"/>
    <mergeCell ref="BF708:BR709"/>
    <mergeCell ref="AV710:BE711"/>
    <mergeCell ref="BF710:BR711"/>
    <mergeCell ref="AV703:CN704"/>
    <mergeCell ref="BS708:CC709"/>
    <mergeCell ref="BS710:CC711"/>
    <mergeCell ref="CD708:CN709"/>
    <mergeCell ref="CD710:CN711"/>
    <mergeCell ref="AV706:CN707"/>
    <mergeCell ref="AZ687:BQ687"/>
    <mergeCell ref="AZ689:BQ689"/>
    <mergeCell ref="BW689:CG689"/>
    <mergeCell ref="BW687:CG687"/>
    <mergeCell ref="AZ691:BQ691"/>
    <mergeCell ref="AV708:BE709"/>
    <mergeCell ref="D637:AT637"/>
    <mergeCell ref="AV637:CN637"/>
    <mergeCell ref="AD636:AG636"/>
    <mergeCell ref="AH636:AK636"/>
    <mergeCell ref="AL636:AO636"/>
    <mergeCell ref="AP636:AT636"/>
    <mergeCell ref="BP636:BS636"/>
    <mergeCell ref="BT636:BW636"/>
    <mergeCell ref="Z636:AC636"/>
    <mergeCell ref="AV636:BO636"/>
    <mergeCell ref="V636:Y636"/>
    <mergeCell ref="D635:U635"/>
    <mergeCell ref="D636:U636"/>
    <mergeCell ref="V634:Y634"/>
    <mergeCell ref="V635:Y635"/>
    <mergeCell ref="D634:U634"/>
    <mergeCell ref="Z634:AC634"/>
    <mergeCell ref="AD635:AG635"/>
    <mergeCell ref="BT634:BW634"/>
    <mergeCell ref="AV639:CN640"/>
    <mergeCell ref="CJ636:CN636"/>
    <mergeCell ref="CJ634:CN634"/>
    <mergeCell ref="CF634:CI634"/>
    <mergeCell ref="CB634:CE634"/>
    <mergeCell ref="BX634:CA634"/>
    <mergeCell ref="BX633:CA633"/>
    <mergeCell ref="BX628:CA628"/>
    <mergeCell ref="BX629:CA629"/>
    <mergeCell ref="BX625:CA625"/>
    <mergeCell ref="CF633:CI633"/>
    <mergeCell ref="CJ630:CN630"/>
    <mergeCell ref="BX631:CA631"/>
    <mergeCell ref="CB624:CE624"/>
    <mergeCell ref="CF624:CI624"/>
    <mergeCell ref="CJ624:CN624"/>
    <mergeCell ref="BX626:CA626"/>
    <mergeCell ref="BX627:CA627"/>
    <mergeCell ref="BX630:CA630"/>
    <mergeCell ref="AV633:BO633"/>
    <mergeCell ref="BT633:BW633"/>
    <mergeCell ref="BP633:BS633"/>
    <mergeCell ref="BP630:BS630"/>
    <mergeCell ref="BT630:BW630"/>
    <mergeCell ref="BP631:BS631"/>
    <mergeCell ref="BT631:BW631"/>
    <mergeCell ref="CJ625:CN625"/>
    <mergeCell ref="CB626:CE626"/>
    <mergeCell ref="CF626:CI626"/>
    <mergeCell ref="CJ626:CN626"/>
    <mergeCell ref="CB627:CE627"/>
    <mergeCell ref="CF627:CI627"/>
    <mergeCell ref="CF632:CI632"/>
    <mergeCell ref="AV617:BO618"/>
    <mergeCell ref="AV619:BO619"/>
    <mergeCell ref="AV620:BO620"/>
    <mergeCell ref="AV621:BO621"/>
    <mergeCell ref="AV622:BO622"/>
    <mergeCell ref="AV623:BO623"/>
    <mergeCell ref="AV624:BO624"/>
    <mergeCell ref="AV625:BO625"/>
    <mergeCell ref="AV626:BO626"/>
    <mergeCell ref="AV627:BO627"/>
    <mergeCell ref="AV628:BO628"/>
    <mergeCell ref="AV629:BO629"/>
    <mergeCell ref="AV630:BO630"/>
    <mergeCell ref="AV631:BO631"/>
    <mergeCell ref="AV632:BO632"/>
    <mergeCell ref="BT627:BW627"/>
    <mergeCell ref="BP632:BS632"/>
    <mergeCell ref="BT632:BW632"/>
    <mergeCell ref="BP627:BS627"/>
    <mergeCell ref="BX619:CA619"/>
    <mergeCell ref="BP629:BS629"/>
    <mergeCell ref="BT629:BW629"/>
    <mergeCell ref="BX621:CA621"/>
    <mergeCell ref="CF628:CI628"/>
    <mergeCell ref="BX617:CN617"/>
    <mergeCell ref="BP618:BS618"/>
    <mergeCell ref="BT618:BW618"/>
    <mergeCell ref="CB629:CE629"/>
    <mergeCell ref="CF629:CI629"/>
    <mergeCell ref="CJ629:CN629"/>
    <mergeCell ref="CB625:CE625"/>
    <mergeCell ref="D632:U632"/>
    <mergeCell ref="D619:U619"/>
    <mergeCell ref="D620:U620"/>
    <mergeCell ref="D621:U621"/>
    <mergeCell ref="D622:U622"/>
    <mergeCell ref="D623:U623"/>
    <mergeCell ref="D624:U624"/>
    <mergeCell ref="D625:U625"/>
    <mergeCell ref="D626:U626"/>
    <mergeCell ref="D627:U627"/>
    <mergeCell ref="D628:U628"/>
    <mergeCell ref="D629:U629"/>
    <mergeCell ref="D630:U630"/>
    <mergeCell ref="D631:U631"/>
    <mergeCell ref="AH629:AK629"/>
    <mergeCell ref="AP633:AT633"/>
    <mergeCell ref="V631:Y631"/>
    <mergeCell ref="AL622:AO622"/>
    <mergeCell ref="AP622:AT622"/>
    <mergeCell ref="AH621:AK621"/>
    <mergeCell ref="AL621:AO621"/>
    <mergeCell ref="AP621:AT621"/>
    <mergeCell ref="AD622:AG622"/>
    <mergeCell ref="AH622:AK622"/>
    <mergeCell ref="AH633:AK633"/>
    <mergeCell ref="AD633:AG633"/>
    <mergeCell ref="Z629:AC629"/>
    <mergeCell ref="Z630:AC630"/>
    <mergeCell ref="Z631:AC631"/>
    <mergeCell ref="Z632:AC632"/>
    <mergeCell ref="Z633:AC633"/>
    <mergeCell ref="AL627:AO627"/>
    <mergeCell ref="CF625:CI625"/>
    <mergeCell ref="BT620:BW620"/>
    <mergeCell ref="BP621:BS621"/>
    <mergeCell ref="CJ621:CN621"/>
    <mergeCell ref="BX622:CA622"/>
    <mergeCell ref="CB622:CE622"/>
    <mergeCell ref="CF622:CI622"/>
    <mergeCell ref="CJ622:CN622"/>
    <mergeCell ref="BX623:CA623"/>
    <mergeCell ref="CB623:CE623"/>
    <mergeCell ref="CF623:CI623"/>
    <mergeCell ref="CJ620:CN620"/>
    <mergeCell ref="AD629:AG629"/>
    <mergeCell ref="AL628:AO628"/>
    <mergeCell ref="AP628:AT628"/>
    <mergeCell ref="AL624:AO624"/>
    <mergeCell ref="AP624:AT624"/>
    <mergeCell ref="BP628:BS628"/>
    <mergeCell ref="BT628:BW628"/>
    <mergeCell ref="AL625:AO625"/>
    <mergeCell ref="AP625:AT625"/>
    <mergeCell ref="AL626:AO626"/>
    <mergeCell ref="AP626:AT626"/>
    <mergeCell ref="BT623:BW623"/>
    <mergeCell ref="BP624:BS624"/>
    <mergeCell ref="BT624:BW624"/>
    <mergeCell ref="BP625:BS625"/>
    <mergeCell ref="BT625:BW625"/>
    <mergeCell ref="BX618:CA618"/>
    <mergeCell ref="CB618:CE618"/>
    <mergeCell ref="CF618:CI618"/>
    <mergeCell ref="CJ618:CN618"/>
    <mergeCell ref="Z619:AC619"/>
    <mergeCell ref="Z620:AC620"/>
    <mergeCell ref="Z621:AC621"/>
    <mergeCell ref="Z622:AC622"/>
    <mergeCell ref="Z623:AC623"/>
    <mergeCell ref="Z624:AC624"/>
    <mergeCell ref="Z625:AC625"/>
    <mergeCell ref="Z626:AC626"/>
    <mergeCell ref="Z627:AC627"/>
    <mergeCell ref="Z628:AC628"/>
    <mergeCell ref="AD619:AG619"/>
    <mergeCell ref="AH619:AK619"/>
    <mergeCell ref="AL619:AO619"/>
    <mergeCell ref="AP619:AT619"/>
    <mergeCell ref="AD620:AG620"/>
    <mergeCell ref="AH620:AK620"/>
    <mergeCell ref="AL620:AO620"/>
    <mergeCell ref="AP620:AT620"/>
    <mergeCell ref="AD621:AG621"/>
    <mergeCell ref="CJ628:CN628"/>
    <mergeCell ref="BP626:BS626"/>
    <mergeCell ref="BT626:BW626"/>
    <mergeCell ref="AP627:AT627"/>
    <mergeCell ref="AD625:AG625"/>
    <mergeCell ref="AH625:AK625"/>
    <mergeCell ref="AD626:AG626"/>
    <mergeCell ref="AH626:AK626"/>
    <mergeCell ref="AD627:AG627"/>
    <mergeCell ref="BP617:BW617"/>
    <mergeCell ref="BP619:BS619"/>
    <mergeCell ref="BT619:BW619"/>
    <mergeCell ref="BP620:BS620"/>
    <mergeCell ref="BT622:BW622"/>
    <mergeCell ref="BP623:BS623"/>
    <mergeCell ref="V622:Y622"/>
    <mergeCell ref="V623:Y623"/>
    <mergeCell ref="V624:Y624"/>
    <mergeCell ref="V625:Y625"/>
    <mergeCell ref="V626:Y626"/>
    <mergeCell ref="V627:Y627"/>
    <mergeCell ref="V628:Y628"/>
    <mergeCell ref="V629:Y629"/>
    <mergeCell ref="V632:Y632"/>
    <mergeCell ref="V633:Y633"/>
    <mergeCell ref="V630:Y630"/>
    <mergeCell ref="AD628:AG628"/>
    <mergeCell ref="AH628:AK628"/>
    <mergeCell ref="AD623:AG623"/>
    <mergeCell ref="AH623:AK623"/>
    <mergeCell ref="AD624:AG624"/>
    <mergeCell ref="AL631:AO631"/>
    <mergeCell ref="AL623:AO623"/>
    <mergeCell ref="AP623:AT623"/>
    <mergeCell ref="AP629:AT629"/>
    <mergeCell ref="D596:AT596"/>
    <mergeCell ref="AV596:CL596"/>
    <mergeCell ref="D613:AT613"/>
    <mergeCell ref="AV613:CN613"/>
    <mergeCell ref="D339:AT339"/>
    <mergeCell ref="V617:AC617"/>
    <mergeCell ref="V618:Y618"/>
    <mergeCell ref="Z618:AC618"/>
    <mergeCell ref="AD618:AG618"/>
    <mergeCell ref="D617:U618"/>
    <mergeCell ref="AL618:AO618"/>
    <mergeCell ref="AH618:AK618"/>
    <mergeCell ref="AP618:AT618"/>
    <mergeCell ref="AD617:AT617"/>
    <mergeCell ref="V619:Y619"/>
    <mergeCell ref="V620:Y620"/>
    <mergeCell ref="V621:Y621"/>
    <mergeCell ref="BL576:BS576"/>
    <mergeCell ref="BT576:CF576"/>
    <mergeCell ref="CG576:CN576"/>
    <mergeCell ref="BL577:BO577"/>
    <mergeCell ref="BP577:BS577"/>
    <mergeCell ref="BT577:BW577"/>
    <mergeCell ref="BX577:BZ577"/>
    <mergeCell ref="CA577:CC577"/>
    <mergeCell ref="AV578:BK578"/>
    <mergeCell ref="AV579:BK579"/>
    <mergeCell ref="AV580:BK580"/>
    <mergeCell ref="AV581:BK581"/>
    <mergeCell ref="AV582:BK582"/>
    <mergeCell ref="BL594:BO594"/>
    <mergeCell ref="BP594:BS594"/>
    <mergeCell ref="CG594:CJ594"/>
    <mergeCell ref="CK594:CN594"/>
    <mergeCell ref="BL595:BO595"/>
    <mergeCell ref="BP595:BS595"/>
    <mergeCell ref="BT595:BW595"/>
    <mergeCell ref="BX595:BZ595"/>
    <mergeCell ref="CA595:CC595"/>
    <mergeCell ref="CD595:CF595"/>
    <mergeCell ref="CG595:CJ595"/>
    <mergeCell ref="CK595:CN595"/>
    <mergeCell ref="AV594:BK594"/>
    <mergeCell ref="AV595:BK595"/>
    <mergeCell ref="BL593:BO593"/>
    <mergeCell ref="BP593:BS593"/>
    <mergeCell ref="BT593:BW593"/>
    <mergeCell ref="BX593:BZ593"/>
    <mergeCell ref="CA593:CC593"/>
    <mergeCell ref="CD593:CF593"/>
    <mergeCell ref="CG593:CJ593"/>
    <mergeCell ref="CK593:CN593"/>
    <mergeCell ref="AV593:BK593"/>
    <mergeCell ref="BT594:BW594"/>
    <mergeCell ref="BX594:BZ594"/>
    <mergeCell ref="CA594:CC594"/>
    <mergeCell ref="CD594:CF594"/>
    <mergeCell ref="BL591:BO591"/>
    <mergeCell ref="BP591:BS591"/>
    <mergeCell ref="BT591:BW591"/>
    <mergeCell ref="BX591:BZ591"/>
    <mergeCell ref="CA591:CC591"/>
    <mergeCell ref="CD591:CF591"/>
    <mergeCell ref="CG591:CJ591"/>
    <mergeCell ref="CK591:CN591"/>
    <mergeCell ref="BL592:BO592"/>
    <mergeCell ref="BP592:BS592"/>
    <mergeCell ref="BT592:BW592"/>
    <mergeCell ref="BX592:BZ592"/>
    <mergeCell ref="CA592:CC592"/>
    <mergeCell ref="CD592:CF592"/>
    <mergeCell ref="CG592:CJ592"/>
    <mergeCell ref="CK592:CN592"/>
    <mergeCell ref="AV591:BK591"/>
    <mergeCell ref="AV592:BK592"/>
    <mergeCell ref="BL589:BO589"/>
    <mergeCell ref="BP589:BS589"/>
    <mergeCell ref="BT589:BW589"/>
    <mergeCell ref="BX589:BZ589"/>
    <mergeCell ref="CA589:CC589"/>
    <mergeCell ref="CD589:CF589"/>
    <mergeCell ref="CG589:CJ589"/>
    <mergeCell ref="CK589:CN589"/>
    <mergeCell ref="BL590:BO590"/>
    <mergeCell ref="BP590:BS590"/>
    <mergeCell ref="BT590:BW590"/>
    <mergeCell ref="BX590:BZ590"/>
    <mergeCell ref="CA590:CC590"/>
    <mergeCell ref="CD590:CF590"/>
    <mergeCell ref="CG590:CJ590"/>
    <mergeCell ref="CK590:CN590"/>
    <mergeCell ref="AV589:BK589"/>
    <mergeCell ref="AV590:BK590"/>
    <mergeCell ref="BL587:BO587"/>
    <mergeCell ref="BP587:BS587"/>
    <mergeCell ref="BT587:BW587"/>
    <mergeCell ref="BX587:BZ587"/>
    <mergeCell ref="CA587:CC587"/>
    <mergeCell ref="CD587:CF587"/>
    <mergeCell ref="CG587:CJ587"/>
    <mergeCell ref="CK587:CN587"/>
    <mergeCell ref="BL588:BO588"/>
    <mergeCell ref="BP588:BS588"/>
    <mergeCell ref="BT588:BW588"/>
    <mergeCell ref="BX588:BZ588"/>
    <mergeCell ref="CA588:CC588"/>
    <mergeCell ref="CD588:CF588"/>
    <mergeCell ref="CG588:CJ588"/>
    <mergeCell ref="CK588:CN588"/>
    <mergeCell ref="AV587:BK587"/>
    <mergeCell ref="AV588:BK588"/>
    <mergeCell ref="BL585:BO585"/>
    <mergeCell ref="BP585:BS585"/>
    <mergeCell ref="BT585:BW585"/>
    <mergeCell ref="BX585:BZ585"/>
    <mergeCell ref="CA585:CC585"/>
    <mergeCell ref="CD585:CF585"/>
    <mergeCell ref="CG585:CJ585"/>
    <mergeCell ref="CK585:CN585"/>
    <mergeCell ref="BL586:BO586"/>
    <mergeCell ref="BP586:BS586"/>
    <mergeCell ref="BT586:BW586"/>
    <mergeCell ref="BX586:BZ586"/>
    <mergeCell ref="CA586:CC586"/>
    <mergeCell ref="CD586:CF586"/>
    <mergeCell ref="CG586:CJ586"/>
    <mergeCell ref="CK586:CN586"/>
    <mergeCell ref="AV585:BK585"/>
    <mergeCell ref="AV586:BK586"/>
    <mergeCell ref="BL583:BO583"/>
    <mergeCell ref="BP583:BS583"/>
    <mergeCell ref="BT583:BW583"/>
    <mergeCell ref="BX583:BZ583"/>
    <mergeCell ref="CA583:CC583"/>
    <mergeCell ref="CD583:CF583"/>
    <mergeCell ref="CG583:CJ583"/>
    <mergeCell ref="CK583:CN583"/>
    <mergeCell ref="BL584:BO584"/>
    <mergeCell ref="BP584:BS584"/>
    <mergeCell ref="BT584:BW584"/>
    <mergeCell ref="BX584:BZ584"/>
    <mergeCell ref="CA584:CC584"/>
    <mergeCell ref="CD584:CF584"/>
    <mergeCell ref="CG584:CJ584"/>
    <mergeCell ref="CK584:CN584"/>
    <mergeCell ref="AV583:BK583"/>
    <mergeCell ref="AV584:BK584"/>
    <mergeCell ref="BL581:BO581"/>
    <mergeCell ref="BP581:BS581"/>
    <mergeCell ref="BT581:BW581"/>
    <mergeCell ref="BX581:BZ581"/>
    <mergeCell ref="CA581:CC581"/>
    <mergeCell ref="CD581:CF581"/>
    <mergeCell ref="CG581:CJ581"/>
    <mergeCell ref="CK581:CN581"/>
    <mergeCell ref="BL582:BO582"/>
    <mergeCell ref="BP582:BS582"/>
    <mergeCell ref="BT582:BW582"/>
    <mergeCell ref="BX582:BZ582"/>
    <mergeCell ref="CA582:CC582"/>
    <mergeCell ref="CD582:CF582"/>
    <mergeCell ref="CG582:CJ582"/>
    <mergeCell ref="CK582:CN582"/>
    <mergeCell ref="BL579:BO579"/>
    <mergeCell ref="BP579:BS579"/>
    <mergeCell ref="BT579:BW579"/>
    <mergeCell ref="BX579:BZ579"/>
    <mergeCell ref="CA579:CC579"/>
    <mergeCell ref="CD579:CF579"/>
    <mergeCell ref="CG579:CJ579"/>
    <mergeCell ref="CK579:CN579"/>
    <mergeCell ref="BL580:BO580"/>
    <mergeCell ref="BP580:BS580"/>
    <mergeCell ref="BT580:BW580"/>
    <mergeCell ref="BX580:BZ580"/>
    <mergeCell ref="CA580:CC580"/>
    <mergeCell ref="CD580:CF580"/>
    <mergeCell ref="CG580:CJ580"/>
    <mergeCell ref="CK580:CN580"/>
    <mergeCell ref="D595:Q595"/>
    <mergeCell ref="R595:U595"/>
    <mergeCell ref="V595:Y595"/>
    <mergeCell ref="Z595:AC595"/>
    <mergeCell ref="AD595:AF595"/>
    <mergeCell ref="AG595:AI595"/>
    <mergeCell ref="AJ595:AL595"/>
    <mergeCell ref="AM595:AP595"/>
    <mergeCell ref="AQ595:AT595"/>
    <mergeCell ref="BL578:BO578"/>
    <mergeCell ref="BP578:BS578"/>
    <mergeCell ref="BT578:BW578"/>
    <mergeCell ref="BX578:BZ578"/>
    <mergeCell ref="CA578:CC578"/>
    <mergeCell ref="CD578:CF578"/>
    <mergeCell ref="CG578:CJ578"/>
    <mergeCell ref="CK578:CN578"/>
    <mergeCell ref="D593:Q593"/>
    <mergeCell ref="R593:U593"/>
    <mergeCell ref="V593:Y593"/>
    <mergeCell ref="Z593:AC593"/>
    <mergeCell ref="AD593:AF593"/>
    <mergeCell ref="AG593:AI593"/>
    <mergeCell ref="AJ593:AL593"/>
    <mergeCell ref="AM593:AP593"/>
    <mergeCell ref="AQ593:AT593"/>
    <mergeCell ref="D594:Q594"/>
    <mergeCell ref="R594:U594"/>
    <mergeCell ref="V594:Y594"/>
    <mergeCell ref="Z594:AC594"/>
    <mergeCell ref="AD594:AF594"/>
    <mergeCell ref="AG594:AI594"/>
    <mergeCell ref="AJ594:AL594"/>
    <mergeCell ref="AM594:AP594"/>
    <mergeCell ref="AQ594:AT594"/>
    <mergeCell ref="D592:Q592"/>
    <mergeCell ref="R592:U592"/>
    <mergeCell ref="V592:Y592"/>
    <mergeCell ref="Z592:AC592"/>
    <mergeCell ref="AD592:AF592"/>
    <mergeCell ref="AG592:AI592"/>
    <mergeCell ref="AJ592:AL592"/>
    <mergeCell ref="AM592:AP592"/>
    <mergeCell ref="AQ592:AT592"/>
    <mergeCell ref="D590:Q590"/>
    <mergeCell ref="R590:U590"/>
    <mergeCell ref="V590:Y590"/>
    <mergeCell ref="Z590:AC590"/>
    <mergeCell ref="AD590:AF590"/>
    <mergeCell ref="AG590:AI590"/>
    <mergeCell ref="AJ590:AL590"/>
    <mergeCell ref="AM590:AP590"/>
    <mergeCell ref="AQ590:AT590"/>
    <mergeCell ref="D591:Q591"/>
    <mergeCell ref="R591:U591"/>
    <mergeCell ref="V591:Y591"/>
    <mergeCell ref="Z591:AC591"/>
    <mergeCell ref="AD591:AF591"/>
    <mergeCell ref="AG591:AI591"/>
    <mergeCell ref="AJ591:AL591"/>
    <mergeCell ref="AM591:AP591"/>
    <mergeCell ref="AQ591:AT591"/>
    <mergeCell ref="D588:Q588"/>
    <mergeCell ref="R588:U588"/>
    <mergeCell ref="V588:Y588"/>
    <mergeCell ref="Z588:AC588"/>
    <mergeCell ref="AD588:AF588"/>
    <mergeCell ref="AG588:AI588"/>
    <mergeCell ref="AJ588:AL588"/>
    <mergeCell ref="AM588:AP588"/>
    <mergeCell ref="AQ588:AT588"/>
    <mergeCell ref="D589:Q589"/>
    <mergeCell ref="R589:U589"/>
    <mergeCell ref="V589:Y589"/>
    <mergeCell ref="Z589:AC589"/>
    <mergeCell ref="AD589:AF589"/>
    <mergeCell ref="AG589:AI589"/>
    <mergeCell ref="AJ589:AL589"/>
    <mergeCell ref="AM589:AP589"/>
    <mergeCell ref="AQ589:AT589"/>
    <mergeCell ref="D586:Q586"/>
    <mergeCell ref="R586:U586"/>
    <mergeCell ref="V586:Y586"/>
    <mergeCell ref="Z586:AC586"/>
    <mergeCell ref="AD586:AF586"/>
    <mergeCell ref="AG586:AI586"/>
    <mergeCell ref="AJ586:AL586"/>
    <mergeCell ref="AM586:AP586"/>
    <mergeCell ref="AQ586:AT586"/>
    <mergeCell ref="D587:Q587"/>
    <mergeCell ref="R587:U587"/>
    <mergeCell ref="V587:Y587"/>
    <mergeCell ref="Z587:AC587"/>
    <mergeCell ref="AD587:AF587"/>
    <mergeCell ref="AG587:AI587"/>
    <mergeCell ref="AJ587:AL587"/>
    <mergeCell ref="AM587:AP587"/>
    <mergeCell ref="AQ587:AT587"/>
    <mergeCell ref="D584:Q584"/>
    <mergeCell ref="R584:U584"/>
    <mergeCell ref="V584:Y584"/>
    <mergeCell ref="Z584:AC584"/>
    <mergeCell ref="AD584:AF584"/>
    <mergeCell ref="AG584:AI584"/>
    <mergeCell ref="AJ584:AL584"/>
    <mergeCell ref="AM584:AP584"/>
    <mergeCell ref="AQ584:AT584"/>
    <mergeCell ref="D585:Q585"/>
    <mergeCell ref="R585:U585"/>
    <mergeCell ref="V585:Y585"/>
    <mergeCell ref="Z585:AC585"/>
    <mergeCell ref="AD585:AF585"/>
    <mergeCell ref="AG585:AI585"/>
    <mergeCell ref="AJ585:AL585"/>
    <mergeCell ref="AM585:AP585"/>
    <mergeCell ref="AQ585:AT585"/>
    <mergeCell ref="D582:Q582"/>
    <mergeCell ref="R582:U582"/>
    <mergeCell ref="V582:Y582"/>
    <mergeCell ref="Z582:AC582"/>
    <mergeCell ref="AD582:AF582"/>
    <mergeCell ref="AG582:AI582"/>
    <mergeCell ref="AJ582:AL582"/>
    <mergeCell ref="AM582:AP582"/>
    <mergeCell ref="AQ582:AT582"/>
    <mergeCell ref="D583:Q583"/>
    <mergeCell ref="R583:U583"/>
    <mergeCell ref="V583:Y583"/>
    <mergeCell ref="Z583:AC583"/>
    <mergeCell ref="AD583:AF583"/>
    <mergeCell ref="AG583:AI583"/>
    <mergeCell ref="AJ583:AL583"/>
    <mergeCell ref="AM583:AP583"/>
    <mergeCell ref="AQ583:AT583"/>
    <mergeCell ref="D580:Q580"/>
    <mergeCell ref="R580:U580"/>
    <mergeCell ref="V580:Y580"/>
    <mergeCell ref="Z580:AC580"/>
    <mergeCell ref="AD580:AF580"/>
    <mergeCell ref="AG580:AI580"/>
    <mergeCell ref="AJ580:AL580"/>
    <mergeCell ref="AM580:AP580"/>
    <mergeCell ref="AQ580:AT580"/>
    <mergeCell ref="D581:Q581"/>
    <mergeCell ref="R581:U581"/>
    <mergeCell ref="V581:Y581"/>
    <mergeCell ref="Z581:AC581"/>
    <mergeCell ref="AD581:AF581"/>
    <mergeCell ref="AG581:AI581"/>
    <mergeCell ref="AJ581:AL581"/>
    <mergeCell ref="AM581:AP581"/>
    <mergeCell ref="AQ581:AT581"/>
    <mergeCell ref="D578:Q578"/>
    <mergeCell ref="R578:U578"/>
    <mergeCell ref="V578:Y578"/>
    <mergeCell ref="Z578:AC578"/>
    <mergeCell ref="AD578:AF578"/>
    <mergeCell ref="AG578:AI578"/>
    <mergeCell ref="AJ578:AL578"/>
    <mergeCell ref="AM578:AP578"/>
    <mergeCell ref="AQ578:AT578"/>
    <mergeCell ref="D579:Q579"/>
    <mergeCell ref="R579:U579"/>
    <mergeCell ref="V579:Y579"/>
    <mergeCell ref="Z579:AC579"/>
    <mergeCell ref="AD579:AF579"/>
    <mergeCell ref="AG579:AI579"/>
    <mergeCell ref="AJ579:AL579"/>
    <mergeCell ref="AM579:AP579"/>
    <mergeCell ref="AQ579:AT579"/>
    <mergeCell ref="EH554:EJ554"/>
    <mergeCell ref="BF530:BL530"/>
    <mergeCell ref="BM530:BS530"/>
    <mergeCell ref="BT530:CN530"/>
    <mergeCell ref="BF531:BL531"/>
    <mergeCell ref="BM531:BS531"/>
    <mergeCell ref="BT531:CN531"/>
    <mergeCell ref="BF532:BL532"/>
    <mergeCell ref="BM532:BS532"/>
    <mergeCell ref="BT532:CN532"/>
    <mergeCell ref="AV533:BE533"/>
    <mergeCell ref="BF533:BL533"/>
    <mergeCell ref="D545:N546"/>
    <mergeCell ref="CD577:CF577"/>
    <mergeCell ref="CG577:CJ577"/>
    <mergeCell ref="CK577:CN577"/>
    <mergeCell ref="AV576:BK577"/>
    <mergeCell ref="BM533:BS533"/>
    <mergeCell ref="BT533:CN533"/>
    <mergeCell ref="AA539:AD539"/>
    <mergeCell ref="AE538:AL538"/>
    <mergeCell ref="AE539:AH539"/>
    <mergeCell ref="AI539:AL539"/>
    <mergeCell ref="AD547:AH547"/>
    <mergeCell ref="AI545:AT545"/>
    <mergeCell ref="AI546:AN546"/>
    <mergeCell ref="AI547:AN547"/>
    <mergeCell ref="AO546:AT546"/>
    <mergeCell ref="BH545:BK545"/>
    <mergeCell ref="BL545:BO545"/>
    <mergeCell ref="BH546:BK546"/>
    <mergeCell ref="BL546:BO546"/>
    <mergeCell ref="Z577:AC577"/>
    <mergeCell ref="Z576:AL576"/>
    <mergeCell ref="AM577:AP577"/>
    <mergeCell ref="AQ577:AT577"/>
    <mergeCell ref="AM576:AT576"/>
    <mergeCell ref="V577:Y577"/>
    <mergeCell ref="R576:Y576"/>
    <mergeCell ref="D576:Q577"/>
    <mergeCell ref="AH478:AN478"/>
    <mergeCell ref="AH479:AN479"/>
    <mergeCell ref="AA478:AG478"/>
    <mergeCell ref="AA479:AG479"/>
    <mergeCell ref="AC533:AT533"/>
    <mergeCell ref="AV529:BE529"/>
    <mergeCell ref="AV530:BE530"/>
    <mergeCell ref="T487:AB489"/>
    <mergeCell ref="AL492:AT492"/>
    <mergeCell ref="D513:AF513"/>
    <mergeCell ref="D514:AF514"/>
    <mergeCell ref="D515:AF515"/>
    <mergeCell ref="AG515:AJ515"/>
    <mergeCell ref="AK515:AN515"/>
    <mergeCell ref="AO515:AQ515"/>
    <mergeCell ref="BD545:BG545"/>
    <mergeCell ref="D495:AT496"/>
    <mergeCell ref="D490:J490"/>
    <mergeCell ref="K490:S490"/>
    <mergeCell ref="AV495:CN496"/>
    <mergeCell ref="CG497:CN498"/>
    <mergeCell ref="AV506:CN507"/>
    <mergeCell ref="CD508:CN509"/>
    <mergeCell ref="W478:Z478"/>
    <mergeCell ref="AV446:BV446"/>
    <mergeCell ref="AV447:BV447"/>
    <mergeCell ref="AV448:BV448"/>
    <mergeCell ref="AV449:BV449"/>
    <mergeCell ref="AV450:BV450"/>
    <mergeCell ref="AH475:AN475"/>
    <mergeCell ref="AH476:AN476"/>
    <mergeCell ref="BW453:CE453"/>
    <mergeCell ref="AF461:AT462"/>
    <mergeCell ref="AB451:AJ451"/>
    <mergeCell ref="AB452:AJ452"/>
    <mergeCell ref="CF449:CN449"/>
    <mergeCell ref="AV442:CH443"/>
    <mergeCell ref="AB444:AJ445"/>
    <mergeCell ref="AB446:AJ446"/>
    <mergeCell ref="AB447:AJ447"/>
    <mergeCell ref="AB448:AJ448"/>
    <mergeCell ref="AB449:AJ449"/>
    <mergeCell ref="AB450:AJ450"/>
    <mergeCell ref="AH469:AN469"/>
    <mergeCell ref="AH470:AN470"/>
    <mergeCell ref="AH471:AN471"/>
    <mergeCell ref="AH472:AN472"/>
    <mergeCell ref="D466:AT467"/>
    <mergeCell ref="D463:Q463"/>
    <mergeCell ref="R449:V449"/>
    <mergeCell ref="R446:V446"/>
    <mergeCell ref="R451:V451"/>
    <mergeCell ref="I446:Q446"/>
    <mergeCell ref="I447:Q447"/>
    <mergeCell ref="W455:AA455"/>
    <mergeCell ref="AV451:BV451"/>
    <mergeCell ref="S427:Y428"/>
    <mergeCell ref="Z427:AF428"/>
    <mergeCell ref="S426:AF426"/>
    <mergeCell ref="Z429:AF429"/>
    <mergeCell ref="Z430:AF430"/>
    <mergeCell ref="AG418:AJ418"/>
    <mergeCell ref="Y419:AB419"/>
    <mergeCell ref="AC419:AF419"/>
    <mergeCell ref="AG419:AJ419"/>
    <mergeCell ref="Y420:AB420"/>
    <mergeCell ref="AC420:AF420"/>
    <mergeCell ref="AG420:AJ420"/>
    <mergeCell ref="AG426:AT426"/>
    <mergeCell ref="AG427:AM428"/>
    <mergeCell ref="CB418:CE418"/>
    <mergeCell ref="CB419:CE419"/>
    <mergeCell ref="CB420:CE420"/>
    <mergeCell ref="D423:CN424"/>
    <mergeCell ref="D421:AT421"/>
    <mergeCell ref="AN430:AT430"/>
    <mergeCell ref="D430:R430"/>
    <mergeCell ref="AG429:AM429"/>
    <mergeCell ref="AN427:AT428"/>
    <mergeCell ref="AN429:AT429"/>
    <mergeCell ref="AG430:AM430"/>
    <mergeCell ref="BS418:BU418"/>
    <mergeCell ref="CL418:CN418"/>
    <mergeCell ref="BS419:BU419"/>
    <mergeCell ref="CL419:CN419"/>
    <mergeCell ref="BS420:BU420"/>
    <mergeCell ref="CL420:CN420"/>
    <mergeCell ref="AA407:AF407"/>
    <mergeCell ref="BE401:BJ401"/>
    <mergeCell ref="BE402:BJ402"/>
    <mergeCell ref="D408:T408"/>
    <mergeCell ref="D409:T409"/>
    <mergeCell ref="AA409:AF409"/>
    <mergeCell ref="AG410:AL410"/>
    <mergeCell ref="AA410:AF410"/>
    <mergeCell ref="AS410:AX410"/>
    <mergeCell ref="AM410:AR410"/>
    <mergeCell ref="S436:Y436"/>
    <mergeCell ref="S429:Y429"/>
    <mergeCell ref="AN431:AT431"/>
    <mergeCell ref="AG432:AM432"/>
    <mergeCell ref="AN432:AT432"/>
    <mergeCell ref="AG433:AM433"/>
    <mergeCell ref="AG436:AM436"/>
    <mergeCell ref="Z433:AF433"/>
    <mergeCell ref="Z434:AF434"/>
    <mergeCell ref="Z435:AF435"/>
    <mergeCell ref="Z436:AF436"/>
    <mergeCell ref="AN433:AT433"/>
    <mergeCell ref="AN434:AT434"/>
    <mergeCell ref="AN435:AT435"/>
    <mergeCell ref="AN436:AT436"/>
    <mergeCell ref="S430:Y430"/>
    <mergeCell ref="D426:R428"/>
    <mergeCell ref="D429:R429"/>
    <mergeCell ref="AG409:AL409"/>
    <mergeCell ref="AA408:AF408"/>
    <mergeCell ref="Z432:AF432"/>
    <mergeCell ref="AG431:AM431"/>
    <mergeCell ref="M331:P332"/>
    <mergeCell ref="M333:P333"/>
    <mergeCell ref="D336:L336"/>
    <mergeCell ref="AE338:AH338"/>
    <mergeCell ref="D404:T404"/>
    <mergeCell ref="BW405:CB405"/>
    <mergeCell ref="BW406:CB406"/>
    <mergeCell ref="BW407:CB407"/>
    <mergeCell ref="D399:T399"/>
    <mergeCell ref="BQ400:BV400"/>
    <mergeCell ref="BQ401:BV401"/>
    <mergeCell ref="BQ402:BV402"/>
    <mergeCell ref="BQ403:BV403"/>
    <mergeCell ref="BQ404:BV404"/>
    <mergeCell ref="BQ405:BV405"/>
    <mergeCell ref="BQ406:BV406"/>
    <mergeCell ref="BQ407:BV407"/>
    <mergeCell ref="AY401:BD401"/>
    <mergeCell ref="D405:T405"/>
    <mergeCell ref="AY404:BD404"/>
    <mergeCell ref="AY405:BD405"/>
    <mergeCell ref="AS401:AX401"/>
    <mergeCell ref="AY402:BD402"/>
    <mergeCell ref="AY403:BD403"/>
    <mergeCell ref="AG406:AL406"/>
    <mergeCell ref="D406:T406"/>
    <mergeCell ref="D407:T407"/>
    <mergeCell ref="BW404:CB404"/>
    <mergeCell ref="D402:T402"/>
    <mergeCell ref="D403:T403"/>
    <mergeCell ref="AA404:AF404"/>
    <mergeCell ref="AA405:AF405"/>
    <mergeCell ref="D216:U216"/>
    <mergeCell ref="V207:AG207"/>
    <mergeCell ref="V208:AG208"/>
    <mergeCell ref="V209:AG209"/>
    <mergeCell ref="V216:AG216"/>
    <mergeCell ref="AH207:AT207"/>
    <mergeCell ref="AH208:AT208"/>
    <mergeCell ref="AH209:AT209"/>
    <mergeCell ref="AH216:AT216"/>
    <mergeCell ref="D226:Q227"/>
    <mergeCell ref="R226:AI227"/>
    <mergeCell ref="D228:Q229"/>
    <mergeCell ref="R228:AI229"/>
    <mergeCell ref="AE240:AT240"/>
    <mergeCell ref="BL358:BO359"/>
    <mergeCell ref="BZ358:CC359"/>
    <mergeCell ref="D214:U214"/>
    <mergeCell ref="V214:AG214"/>
    <mergeCell ref="AH214:AT214"/>
    <mergeCell ref="D215:U215"/>
    <mergeCell ref="V215:AG215"/>
    <mergeCell ref="AH215:AT215"/>
    <mergeCell ref="D299:O299"/>
    <mergeCell ref="P299:Y299"/>
    <mergeCell ref="Z299:AI299"/>
    <mergeCell ref="AJ299:AT299"/>
    <mergeCell ref="BT226:CN226"/>
    <mergeCell ref="AV227:BE227"/>
    <mergeCell ref="BF227:BS227"/>
    <mergeCell ref="BT227:CN227"/>
    <mergeCell ref="AE350:AL350"/>
    <mergeCell ref="AM350:AT350"/>
    <mergeCell ref="CK159:CN159"/>
    <mergeCell ref="BR154:BX154"/>
    <mergeCell ref="BY154:CE154"/>
    <mergeCell ref="CF154:CJ154"/>
    <mergeCell ref="CK154:CN154"/>
    <mergeCell ref="BT220:CN220"/>
    <mergeCell ref="AV219:BE219"/>
    <mergeCell ref="BR158:BX158"/>
    <mergeCell ref="BR159:BX159"/>
    <mergeCell ref="BY159:CE159"/>
    <mergeCell ref="BT219:CN219"/>
    <mergeCell ref="CE182:CM185"/>
    <mergeCell ref="CK158:CN158"/>
    <mergeCell ref="CF158:CJ158"/>
    <mergeCell ref="CF159:CJ159"/>
    <mergeCell ref="CK160:CN160"/>
    <mergeCell ref="AW162:BC162"/>
    <mergeCell ref="BD162:BJ162"/>
    <mergeCell ref="BK162:BQ162"/>
    <mergeCell ref="BR162:BX162"/>
    <mergeCell ref="BY162:CE162"/>
    <mergeCell ref="AP155:AV155"/>
    <mergeCell ref="BD156:BJ156"/>
    <mergeCell ref="BK156:BQ156"/>
    <mergeCell ref="BR156:BX156"/>
    <mergeCell ref="BY156:CE156"/>
    <mergeCell ref="AP174:AT174"/>
    <mergeCell ref="CA170:CM171"/>
    <mergeCell ref="CA172:CM172"/>
    <mergeCell ref="BR160:BX160"/>
    <mergeCell ref="BY160:CE160"/>
    <mergeCell ref="AP160:AV160"/>
    <mergeCell ref="CE186:CM187"/>
    <mergeCell ref="AW184:BD185"/>
    <mergeCell ref="BE184:BL185"/>
    <mergeCell ref="AW182:BL183"/>
    <mergeCell ref="EM342:EP342"/>
    <mergeCell ref="BT221:CN221"/>
    <mergeCell ref="CC250:CN251"/>
    <mergeCell ref="CC248:CN249"/>
    <mergeCell ref="AV225:BE225"/>
    <mergeCell ref="CJ337:CO337"/>
    <mergeCell ref="AE336:AH336"/>
    <mergeCell ref="AE337:AH337"/>
    <mergeCell ref="BT214:CN214"/>
    <mergeCell ref="AV215:BE215"/>
    <mergeCell ref="BF215:BS215"/>
    <mergeCell ref="BT215:CN215"/>
    <mergeCell ref="AM331:AP332"/>
    <mergeCell ref="AU336:AX336"/>
    <mergeCell ref="AU337:AX337"/>
    <mergeCell ref="AM338:AP338"/>
    <mergeCell ref="BL197:BS198"/>
    <mergeCell ref="BT197:CA198"/>
    <mergeCell ref="CA336:CG336"/>
    <mergeCell ref="BT212:CN212"/>
    <mergeCell ref="AV203:CN204"/>
    <mergeCell ref="BT223:CN223"/>
    <mergeCell ref="BT224:CN224"/>
    <mergeCell ref="BT225:CN225"/>
    <mergeCell ref="AV205:BS205"/>
    <mergeCell ref="BF206:BS207"/>
    <mergeCell ref="BF218:BS218"/>
    <mergeCell ref="BF219:BS219"/>
    <mergeCell ref="BT205:CN207"/>
    <mergeCell ref="BT211:CN211"/>
    <mergeCell ref="AV212:BE212"/>
    <mergeCell ref="BF212:BS212"/>
    <mergeCell ref="D176:E176"/>
    <mergeCell ref="D175:E175"/>
    <mergeCell ref="F176:N176"/>
    <mergeCell ref="O176:W176"/>
    <mergeCell ref="X176:AF176"/>
    <mergeCell ref="AG176:AK176"/>
    <mergeCell ref="BD197:BK198"/>
    <mergeCell ref="AV235:BF236"/>
    <mergeCell ref="D251:E256"/>
    <mergeCell ref="F251:H256"/>
    <mergeCell ref="AV237:BF243"/>
    <mergeCell ref="BG237:BL243"/>
    <mergeCell ref="AV232:CN233"/>
    <mergeCell ref="AV218:BE218"/>
    <mergeCell ref="AV224:BE224"/>
    <mergeCell ref="AV228:BE228"/>
    <mergeCell ref="BF228:BS228"/>
    <mergeCell ref="BT228:CN228"/>
    <mergeCell ref="AV229:BE229"/>
    <mergeCell ref="BF229:BS229"/>
    <mergeCell ref="BT229:CN229"/>
    <mergeCell ref="BT218:CN218"/>
    <mergeCell ref="AV206:BE207"/>
    <mergeCell ref="AW188:CK188"/>
    <mergeCell ref="AV191:BL192"/>
    <mergeCell ref="AW186:BD187"/>
    <mergeCell ref="BE186:BL187"/>
    <mergeCell ref="BV186:CD187"/>
    <mergeCell ref="BK158:BQ158"/>
    <mergeCell ref="D314:P314"/>
    <mergeCell ref="D315:P315"/>
    <mergeCell ref="R222:AI223"/>
    <mergeCell ref="D222:Q223"/>
    <mergeCell ref="D224:Q225"/>
    <mergeCell ref="AJ221:AT223"/>
    <mergeCell ref="D219:AT220"/>
    <mergeCell ref="D221:AI221"/>
    <mergeCell ref="D232:AT233"/>
    <mergeCell ref="D185:E185"/>
    <mergeCell ref="AV211:BE211"/>
    <mergeCell ref="BF211:BS211"/>
    <mergeCell ref="AV226:BE226"/>
    <mergeCell ref="BF226:BS226"/>
    <mergeCell ref="AI161:AO161"/>
    <mergeCell ref="AP161:AV161"/>
    <mergeCell ref="AW161:BC161"/>
    <mergeCell ref="BD161:BJ161"/>
    <mergeCell ref="BF216:BS216"/>
    <mergeCell ref="BF217:BS217"/>
    <mergeCell ref="BF220:BS220"/>
    <mergeCell ref="BF221:BS221"/>
    <mergeCell ref="BF222:BS222"/>
    <mergeCell ref="BF223:BS223"/>
    <mergeCell ref="AG174:AK174"/>
    <mergeCell ref="AL174:AO174"/>
    <mergeCell ref="BG235:BL236"/>
    <mergeCell ref="AV234:BL234"/>
    <mergeCell ref="E159:F159"/>
    <mergeCell ref="G159:S159"/>
    <mergeCell ref="T159:AH159"/>
    <mergeCell ref="D317:P317"/>
    <mergeCell ref="D318:P318"/>
    <mergeCell ref="D319:P319"/>
    <mergeCell ref="CJ333:CO333"/>
    <mergeCell ref="CJ335:CO335"/>
    <mergeCell ref="H98:AV98"/>
    <mergeCell ref="H99:AV99"/>
    <mergeCell ref="H103:AV103"/>
    <mergeCell ref="H104:AV104"/>
    <mergeCell ref="H115:AV115"/>
    <mergeCell ref="H116:AV116"/>
    <mergeCell ref="H117:AV117"/>
    <mergeCell ref="BD159:BJ159"/>
    <mergeCell ref="BK159:BQ159"/>
    <mergeCell ref="E124:AW125"/>
    <mergeCell ref="E126:F127"/>
    <mergeCell ref="G126:S127"/>
    <mergeCell ref="H105:AV105"/>
    <mergeCell ref="H106:AV106"/>
    <mergeCell ref="AW104:CN104"/>
    <mergeCell ref="AW106:CN106"/>
    <mergeCell ref="AW107:CN107"/>
    <mergeCell ref="AW108:CN108"/>
    <mergeCell ref="AW109:CN109"/>
    <mergeCell ref="AW110:CN110"/>
    <mergeCell ref="T129:AH129"/>
    <mergeCell ref="BR129:BX129"/>
    <mergeCell ref="BY129:CE129"/>
    <mergeCell ref="E111:G111"/>
    <mergeCell ref="E104:G104"/>
    <mergeCell ref="BT210:CN210"/>
    <mergeCell ref="T131:AH131"/>
    <mergeCell ref="EH342:EK342"/>
    <mergeCell ref="EH304:EJ304"/>
    <mergeCell ref="D329:AT330"/>
    <mergeCell ref="D327:W327"/>
    <mergeCell ref="D304:AT305"/>
    <mergeCell ref="D307:P308"/>
    <mergeCell ref="W350:AD350"/>
    <mergeCell ref="D333:L333"/>
    <mergeCell ref="D331:L332"/>
    <mergeCell ref="CC397:CH397"/>
    <mergeCell ref="CC398:CH398"/>
    <mergeCell ref="CC399:CH399"/>
    <mergeCell ref="CC400:CH400"/>
    <mergeCell ref="BK398:BP398"/>
    <mergeCell ref="BK399:BP399"/>
    <mergeCell ref="BK400:BP400"/>
    <mergeCell ref="D334:L334"/>
    <mergeCell ref="D335:L335"/>
    <mergeCell ref="AI336:AL336"/>
    <mergeCell ref="D325:P325"/>
    <mergeCell ref="Q321:AA321"/>
    <mergeCell ref="Q322:AA322"/>
    <mergeCell ref="D313:P313"/>
    <mergeCell ref="M334:P334"/>
    <mergeCell ref="M335:P335"/>
    <mergeCell ref="M336:P336"/>
    <mergeCell ref="M337:P337"/>
    <mergeCell ref="M338:P338"/>
    <mergeCell ref="Y338:AA338"/>
    <mergeCell ref="CA332:CG332"/>
    <mergeCell ref="CA334:CG334"/>
    <mergeCell ref="D316:P316"/>
    <mergeCell ref="S20:AB20"/>
    <mergeCell ref="G14:Q14"/>
    <mergeCell ref="S14:AB14"/>
    <mergeCell ref="G16:Q16"/>
    <mergeCell ref="S16:AB16"/>
    <mergeCell ref="G18:Q18"/>
    <mergeCell ref="S18:AB18"/>
    <mergeCell ref="E98:G98"/>
    <mergeCell ref="H107:AV107"/>
    <mergeCell ref="H108:AV108"/>
    <mergeCell ref="H109:AV109"/>
    <mergeCell ref="H110:AV110"/>
    <mergeCell ref="H111:AV111"/>
    <mergeCell ref="E99:G99"/>
    <mergeCell ref="E96:G96"/>
    <mergeCell ref="E97:G97"/>
    <mergeCell ref="E94:G94"/>
    <mergeCell ref="H101:AV101"/>
    <mergeCell ref="H102:AV102"/>
    <mergeCell ref="E92:G92"/>
    <mergeCell ref="E93:G93"/>
    <mergeCell ref="E90:G90"/>
    <mergeCell ref="E91:G91"/>
    <mergeCell ref="E95:G95"/>
    <mergeCell ref="BM38:CC38"/>
    <mergeCell ref="H94:AV94"/>
    <mergeCell ref="H95:AV95"/>
    <mergeCell ref="AE353:AL353"/>
    <mergeCell ref="AM353:AT353"/>
    <mergeCell ref="W346:AD346"/>
    <mergeCell ref="W347:AD347"/>
    <mergeCell ref="W348:AD348"/>
    <mergeCell ref="W349:AD349"/>
    <mergeCell ref="AM346:AT346"/>
    <mergeCell ref="W352:AD352"/>
    <mergeCell ref="W353:AD353"/>
    <mergeCell ref="E105:G105"/>
    <mergeCell ref="E102:G102"/>
    <mergeCell ref="E103:G103"/>
    <mergeCell ref="E100:G100"/>
    <mergeCell ref="E101:G101"/>
    <mergeCell ref="E110:G110"/>
    <mergeCell ref="H100:AV100"/>
    <mergeCell ref="AI128:AO128"/>
    <mergeCell ref="AM349:AT349"/>
    <mergeCell ref="D337:L337"/>
    <mergeCell ref="AP128:AV128"/>
    <mergeCell ref="T132:AH132"/>
    <mergeCell ref="E155:F155"/>
    <mergeCell ref="G155:S155"/>
    <mergeCell ref="T155:AH155"/>
    <mergeCell ref="AP131:AV131"/>
    <mergeCell ref="D205:U206"/>
    <mergeCell ref="V205:AG206"/>
    <mergeCell ref="AV220:BE220"/>
    <mergeCell ref="AV221:BE221"/>
    <mergeCell ref="A4:CN5"/>
    <mergeCell ref="A22:CN23"/>
    <mergeCell ref="AX28:BI28"/>
    <mergeCell ref="BM28:CB31"/>
    <mergeCell ref="D25:R26"/>
    <mergeCell ref="AV25:BJ26"/>
    <mergeCell ref="E87:G88"/>
    <mergeCell ref="AX54:BC54"/>
    <mergeCell ref="AX55:BC55"/>
    <mergeCell ref="BD54:CE54"/>
    <mergeCell ref="BD55:CE55"/>
    <mergeCell ref="D49:CN50"/>
    <mergeCell ref="H87:AV88"/>
    <mergeCell ref="D84:CN85"/>
    <mergeCell ref="AW87:CN88"/>
    <mergeCell ref="BM40:CC40"/>
    <mergeCell ref="H92:AV92"/>
    <mergeCell ref="BM39:CC39"/>
    <mergeCell ref="AX33:BI33"/>
    <mergeCell ref="BM33:CC33"/>
    <mergeCell ref="BM34:CC34"/>
    <mergeCell ref="BM35:CC35"/>
    <mergeCell ref="AX41:BI41"/>
    <mergeCell ref="BM36:CC36"/>
    <mergeCell ref="BM37:CC37"/>
    <mergeCell ref="G20:Q20"/>
    <mergeCell ref="E89:G89"/>
    <mergeCell ref="H89:AV89"/>
    <mergeCell ref="H90:AV90"/>
    <mergeCell ref="H91:AV91"/>
    <mergeCell ref="BM41:CB42"/>
    <mergeCell ref="AX45:BI45"/>
    <mergeCell ref="E130:F130"/>
    <mergeCell ref="G130:S130"/>
    <mergeCell ref="T130:AH130"/>
    <mergeCell ref="AI130:AO130"/>
    <mergeCell ref="AP130:AV130"/>
    <mergeCell ref="E131:F131"/>
    <mergeCell ref="G131:S131"/>
    <mergeCell ref="AI131:AO131"/>
    <mergeCell ref="BD126:BJ127"/>
    <mergeCell ref="BK126:BQ127"/>
    <mergeCell ref="E129:F129"/>
    <mergeCell ref="G129:S129"/>
    <mergeCell ref="BD129:BJ129"/>
    <mergeCell ref="BK129:BQ129"/>
    <mergeCell ref="BR128:BX128"/>
    <mergeCell ref="BY128:CE128"/>
    <mergeCell ref="E114:G114"/>
    <mergeCell ref="H114:AV114"/>
    <mergeCell ref="AW130:BC130"/>
    <mergeCell ref="BD130:BJ130"/>
    <mergeCell ref="BK130:BQ130"/>
    <mergeCell ref="BR130:BX130"/>
    <mergeCell ref="BY130:CE130"/>
    <mergeCell ref="D121:CN122"/>
    <mergeCell ref="T126:AH127"/>
    <mergeCell ref="AI126:AO127"/>
    <mergeCell ref="AP126:AV127"/>
    <mergeCell ref="E128:F128"/>
    <mergeCell ref="G128:S128"/>
    <mergeCell ref="T128:AH128"/>
    <mergeCell ref="CK128:CN128"/>
    <mergeCell ref="AW126:BC127"/>
    <mergeCell ref="E113:G113"/>
    <mergeCell ref="H113:AV113"/>
    <mergeCell ref="AW128:BC128"/>
    <mergeCell ref="BD128:BJ128"/>
    <mergeCell ref="BK128:BQ128"/>
    <mergeCell ref="CK127:CN127"/>
    <mergeCell ref="G8:Q8"/>
    <mergeCell ref="S8:AB8"/>
    <mergeCell ref="G10:Q10"/>
    <mergeCell ref="S10:AB10"/>
    <mergeCell ref="G12:Q12"/>
    <mergeCell ref="S12:AB12"/>
    <mergeCell ref="H93:AV93"/>
    <mergeCell ref="H96:AV96"/>
    <mergeCell ref="H97:AV97"/>
    <mergeCell ref="BY131:CE131"/>
    <mergeCell ref="AW131:BC131"/>
    <mergeCell ref="BD131:BJ131"/>
    <mergeCell ref="BK131:BQ131"/>
    <mergeCell ref="E108:G108"/>
    <mergeCell ref="E109:G109"/>
    <mergeCell ref="E106:G106"/>
    <mergeCell ref="E107:G107"/>
    <mergeCell ref="AI129:AO129"/>
    <mergeCell ref="AP129:AV129"/>
    <mergeCell ref="E118:G118"/>
    <mergeCell ref="E116:G116"/>
    <mergeCell ref="E117:G117"/>
    <mergeCell ref="E112:G112"/>
    <mergeCell ref="E115:G115"/>
    <mergeCell ref="H112:AV112"/>
    <mergeCell ref="H118:AV118"/>
    <mergeCell ref="CA175:CM175"/>
    <mergeCell ref="AV208:BE209"/>
    <mergeCell ref="BF208:BS209"/>
    <mergeCell ref="BT208:CN209"/>
    <mergeCell ref="AV213:BE213"/>
    <mergeCell ref="BF213:BS213"/>
    <mergeCell ref="BT213:CN213"/>
    <mergeCell ref="AV214:BE214"/>
    <mergeCell ref="BF214:BS214"/>
    <mergeCell ref="AV222:BE222"/>
    <mergeCell ref="AV223:BE223"/>
    <mergeCell ref="AV216:BE216"/>
    <mergeCell ref="AV217:BE217"/>
    <mergeCell ref="AW138:BC138"/>
    <mergeCell ref="BD138:BJ138"/>
    <mergeCell ref="AP157:AV157"/>
    <mergeCell ref="CF141:CJ141"/>
    <mergeCell ref="BK139:BQ139"/>
    <mergeCell ref="BR139:BX139"/>
    <mergeCell ref="BY139:CE139"/>
    <mergeCell ref="CK139:CN139"/>
    <mergeCell ref="CK141:CN141"/>
    <mergeCell ref="CK156:CN156"/>
    <mergeCell ref="BI173:BZ173"/>
    <mergeCell ref="BD160:BJ160"/>
    <mergeCell ref="BK160:BQ160"/>
    <mergeCell ref="AW157:BC157"/>
    <mergeCell ref="BD157:BJ157"/>
    <mergeCell ref="BK157:BQ157"/>
    <mergeCell ref="BR157:BX157"/>
    <mergeCell ref="AW158:BC158"/>
    <mergeCell ref="BD158:BJ158"/>
    <mergeCell ref="BT222:CN222"/>
    <mergeCell ref="BR140:BX140"/>
    <mergeCell ref="BY140:CE140"/>
    <mergeCell ref="BK154:BQ154"/>
    <mergeCell ref="CF151:CJ151"/>
    <mergeCell ref="CF152:CJ152"/>
    <mergeCell ref="CK151:CN151"/>
    <mergeCell ref="CF156:CJ156"/>
    <mergeCell ref="BF224:BS224"/>
    <mergeCell ref="BF225:BS225"/>
    <mergeCell ref="BT216:CN216"/>
    <mergeCell ref="BT217:CN217"/>
    <mergeCell ref="E133:F133"/>
    <mergeCell ref="G133:S133"/>
    <mergeCell ref="T133:AH133"/>
    <mergeCell ref="AI133:AO133"/>
    <mergeCell ref="AP133:AV133"/>
    <mergeCell ref="AW133:BC133"/>
    <mergeCell ref="BD133:BJ133"/>
    <mergeCell ref="BK133:BQ133"/>
    <mergeCell ref="BR133:BX133"/>
    <mergeCell ref="E137:F137"/>
    <mergeCell ref="G137:S137"/>
    <mergeCell ref="T137:AH137"/>
    <mergeCell ref="AI137:AO137"/>
    <mergeCell ref="AP137:AV137"/>
    <mergeCell ref="AW137:BC137"/>
    <mergeCell ref="BD137:BJ137"/>
    <mergeCell ref="BK137:BQ137"/>
    <mergeCell ref="BR137:BX137"/>
    <mergeCell ref="BY137:CE137"/>
    <mergeCell ref="CK137:CN137"/>
    <mergeCell ref="AI132:AO132"/>
    <mergeCell ref="AP132:AV132"/>
    <mergeCell ref="E132:F132"/>
    <mergeCell ref="G132:S132"/>
    <mergeCell ref="BR131:BX131"/>
    <mergeCell ref="AI134:AO134"/>
    <mergeCell ref="AP134:AV134"/>
    <mergeCell ref="CK136:CN136"/>
    <mergeCell ref="E134:F134"/>
    <mergeCell ref="CK134:CN134"/>
    <mergeCell ref="G134:S134"/>
    <mergeCell ref="T134:AH134"/>
    <mergeCell ref="CK135:CN135"/>
    <mergeCell ref="AW134:BC134"/>
    <mergeCell ref="BD134:BJ134"/>
    <mergeCell ref="BK134:BQ134"/>
    <mergeCell ref="BD132:BJ132"/>
    <mergeCell ref="BK132:BQ132"/>
    <mergeCell ref="BR132:BX132"/>
    <mergeCell ref="BY132:CE132"/>
    <mergeCell ref="BR135:BX135"/>
    <mergeCell ref="BY136:CE136"/>
    <mergeCell ref="AW136:BC136"/>
    <mergeCell ref="BK135:BQ135"/>
    <mergeCell ref="AP136:AV136"/>
    <mergeCell ref="CF136:CJ136"/>
    <mergeCell ref="BY133:CE133"/>
    <mergeCell ref="BR134:BX134"/>
    <mergeCell ref="BY134:CE134"/>
    <mergeCell ref="BD136:BJ136"/>
    <mergeCell ref="BK136:BQ136"/>
    <mergeCell ref="BR136:BX136"/>
    <mergeCell ref="CK138:CN138"/>
    <mergeCell ref="CF135:CJ135"/>
    <mergeCell ref="E136:F136"/>
    <mergeCell ref="G136:S136"/>
    <mergeCell ref="T135:AH135"/>
    <mergeCell ref="BD135:BJ135"/>
    <mergeCell ref="BK138:BQ138"/>
    <mergeCell ref="AP135:AV135"/>
    <mergeCell ref="E135:F135"/>
    <mergeCell ref="G135:S135"/>
    <mergeCell ref="AW135:BC135"/>
    <mergeCell ref="T136:AH136"/>
    <mergeCell ref="AI136:AO136"/>
    <mergeCell ref="E138:F138"/>
    <mergeCell ref="G138:S138"/>
    <mergeCell ref="T138:AH138"/>
    <mergeCell ref="AI138:AO138"/>
    <mergeCell ref="AI135:AO135"/>
    <mergeCell ref="BY135:CE135"/>
    <mergeCell ref="BR138:BX138"/>
    <mergeCell ref="BY138:CE138"/>
    <mergeCell ref="AP138:AV138"/>
    <mergeCell ref="CF138:CJ138"/>
    <mergeCell ref="CF137:CJ137"/>
    <mergeCell ref="E139:F139"/>
    <mergeCell ref="G139:S139"/>
    <mergeCell ref="T139:AH139"/>
    <mergeCell ref="AI139:AO139"/>
    <mergeCell ref="AP139:AV139"/>
    <mergeCell ref="AW139:BC139"/>
    <mergeCell ref="BD139:BJ139"/>
    <mergeCell ref="CF139:CJ139"/>
    <mergeCell ref="CK140:CN140"/>
    <mergeCell ref="E141:F141"/>
    <mergeCell ref="G141:S141"/>
    <mergeCell ref="T141:AH141"/>
    <mergeCell ref="AI141:AO141"/>
    <mergeCell ref="AP141:AV141"/>
    <mergeCell ref="AW141:BC141"/>
    <mergeCell ref="BD141:BJ141"/>
    <mergeCell ref="BK141:BQ141"/>
    <mergeCell ref="BR141:BX141"/>
    <mergeCell ref="BY141:CE141"/>
    <mergeCell ref="AW140:BC140"/>
    <mergeCell ref="BD140:BJ140"/>
    <mergeCell ref="BK140:BQ140"/>
    <mergeCell ref="AW142:BC142"/>
    <mergeCell ref="BD142:BJ142"/>
    <mergeCell ref="BK142:BQ142"/>
    <mergeCell ref="BR142:BX142"/>
    <mergeCell ref="BY142:CE142"/>
    <mergeCell ref="E142:F142"/>
    <mergeCell ref="G142:S142"/>
    <mergeCell ref="T142:AH142"/>
    <mergeCell ref="AI142:AO142"/>
    <mergeCell ref="AP142:AV142"/>
    <mergeCell ref="CF142:CJ142"/>
    <mergeCell ref="CF143:CJ143"/>
    <mergeCell ref="CK142:CN142"/>
    <mergeCell ref="E140:F140"/>
    <mergeCell ref="G140:S140"/>
    <mergeCell ref="T140:AH140"/>
    <mergeCell ref="AI140:AO140"/>
    <mergeCell ref="AP140:AV140"/>
    <mergeCell ref="CF140:CJ140"/>
    <mergeCell ref="CK145:CN145"/>
    <mergeCell ref="AW144:BC144"/>
    <mergeCell ref="BD144:BJ144"/>
    <mergeCell ref="BK144:BQ144"/>
    <mergeCell ref="BR144:BX144"/>
    <mergeCell ref="BY144:CE144"/>
    <mergeCell ref="E144:F144"/>
    <mergeCell ref="G144:S144"/>
    <mergeCell ref="T144:AH144"/>
    <mergeCell ref="AI144:AO144"/>
    <mergeCell ref="AP144:AV144"/>
    <mergeCell ref="CF144:CJ144"/>
    <mergeCell ref="E143:F143"/>
    <mergeCell ref="G143:S143"/>
    <mergeCell ref="T143:AH143"/>
    <mergeCell ref="AI143:AO143"/>
    <mergeCell ref="AP143:AV143"/>
    <mergeCell ref="AW143:BC143"/>
    <mergeCell ref="BD143:BJ143"/>
    <mergeCell ref="BK143:BQ143"/>
    <mergeCell ref="BR143:BX143"/>
    <mergeCell ref="BY143:CE143"/>
    <mergeCell ref="CK143:CN143"/>
    <mergeCell ref="CF145:CJ145"/>
    <mergeCell ref="CK144:CN144"/>
    <mergeCell ref="CF146:CJ146"/>
    <mergeCell ref="AW150:BC150"/>
    <mergeCell ref="BD150:BJ150"/>
    <mergeCell ref="BK150:BQ150"/>
    <mergeCell ref="BR150:BX150"/>
    <mergeCell ref="BY150:CE150"/>
    <mergeCell ref="BK146:BQ146"/>
    <mergeCell ref="BR146:BX146"/>
    <mergeCell ref="BY146:CE146"/>
    <mergeCell ref="BR151:BX151"/>
    <mergeCell ref="BY151:CE151"/>
    <mergeCell ref="E145:F145"/>
    <mergeCell ref="G145:S145"/>
    <mergeCell ref="T145:AH145"/>
    <mergeCell ref="AI145:AO145"/>
    <mergeCell ref="AP145:AV145"/>
    <mergeCell ref="AW145:BC145"/>
    <mergeCell ref="BD145:BJ145"/>
    <mergeCell ref="BK145:BQ145"/>
    <mergeCell ref="BR145:BX145"/>
    <mergeCell ref="BY145:CE145"/>
    <mergeCell ref="BD151:BJ151"/>
    <mergeCell ref="BK151:BQ151"/>
    <mergeCell ref="E150:F150"/>
    <mergeCell ref="G150:S150"/>
    <mergeCell ref="T150:AH150"/>
    <mergeCell ref="AI146:AO146"/>
    <mergeCell ref="AP146:AV146"/>
    <mergeCell ref="CK150:CN150"/>
    <mergeCell ref="CK153:CN153"/>
    <mergeCell ref="AW152:BC152"/>
    <mergeCell ref="BD152:BJ152"/>
    <mergeCell ref="BK152:BQ152"/>
    <mergeCell ref="BR152:BX152"/>
    <mergeCell ref="BY152:CE152"/>
    <mergeCell ref="CF153:CJ153"/>
    <mergeCell ref="E151:F151"/>
    <mergeCell ref="CF147:CJ147"/>
    <mergeCell ref="CF148:CJ148"/>
    <mergeCell ref="CK146:CN146"/>
    <mergeCell ref="E147:F147"/>
    <mergeCell ref="G147:S147"/>
    <mergeCell ref="T147:AH147"/>
    <mergeCell ref="AI147:AO147"/>
    <mergeCell ref="AP147:AV147"/>
    <mergeCell ref="AW147:BC147"/>
    <mergeCell ref="BD147:BJ147"/>
    <mergeCell ref="BK147:BQ147"/>
    <mergeCell ref="BR147:BX147"/>
    <mergeCell ref="BY147:CE147"/>
    <mergeCell ref="CK147:CN147"/>
    <mergeCell ref="AW146:BC146"/>
    <mergeCell ref="BD146:BJ146"/>
    <mergeCell ref="AI150:AO150"/>
    <mergeCell ref="AP150:AV150"/>
    <mergeCell ref="CF149:CJ149"/>
    <mergeCell ref="CF150:CJ150"/>
    <mergeCell ref="E146:F146"/>
    <mergeCell ref="G146:S146"/>
    <mergeCell ref="T146:AH146"/>
    <mergeCell ref="CK148:CN148"/>
    <mergeCell ref="E149:F149"/>
    <mergeCell ref="G149:S149"/>
    <mergeCell ref="T149:AH149"/>
    <mergeCell ref="AI149:AO149"/>
    <mergeCell ref="AP149:AV149"/>
    <mergeCell ref="AW149:BC149"/>
    <mergeCell ref="BD149:BJ149"/>
    <mergeCell ref="BK149:BQ149"/>
    <mergeCell ref="BR149:BX149"/>
    <mergeCell ref="BY149:CE149"/>
    <mergeCell ref="CK149:CN149"/>
    <mergeCell ref="AW148:BC148"/>
    <mergeCell ref="BD148:BJ148"/>
    <mergeCell ref="BK148:BQ148"/>
    <mergeCell ref="BR148:BX148"/>
    <mergeCell ref="BY148:CE148"/>
    <mergeCell ref="E148:F148"/>
    <mergeCell ref="G148:S148"/>
    <mergeCell ref="T148:AH148"/>
    <mergeCell ref="AI148:AO148"/>
    <mergeCell ref="AP148:AV148"/>
    <mergeCell ref="BY157:CE157"/>
    <mergeCell ref="CF157:CJ157"/>
    <mergeCell ref="CK157:CN157"/>
    <mergeCell ref="T153:AH153"/>
    <mergeCell ref="AI153:AO153"/>
    <mergeCell ref="AP153:AV153"/>
    <mergeCell ref="AW153:BC153"/>
    <mergeCell ref="BD153:BJ153"/>
    <mergeCell ref="BK153:BQ153"/>
    <mergeCell ref="E152:F152"/>
    <mergeCell ref="G157:S157"/>
    <mergeCell ref="T157:AH157"/>
    <mergeCell ref="AI157:AO157"/>
    <mergeCell ref="AI155:AO155"/>
    <mergeCell ref="AW155:BC155"/>
    <mergeCell ref="BD155:BJ155"/>
    <mergeCell ref="BK155:BQ155"/>
    <mergeCell ref="BR155:BX155"/>
    <mergeCell ref="BY155:CE155"/>
    <mergeCell ref="CF155:CJ155"/>
    <mergeCell ref="CK155:CN155"/>
    <mergeCell ref="CK152:CN152"/>
    <mergeCell ref="G152:S152"/>
    <mergeCell ref="T152:AH152"/>
    <mergeCell ref="AI152:AO152"/>
    <mergeCell ref="AP152:AV152"/>
    <mergeCell ref="AP154:AV154"/>
    <mergeCell ref="AW154:BC154"/>
    <mergeCell ref="BD154:BJ154"/>
    <mergeCell ref="BR153:BX153"/>
    <mergeCell ref="BY153:CE153"/>
    <mergeCell ref="AI159:AO159"/>
    <mergeCell ref="AP159:AV159"/>
    <mergeCell ref="AW159:BC159"/>
    <mergeCell ref="G151:S151"/>
    <mergeCell ref="T151:AH151"/>
    <mergeCell ref="AI151:AO151"/>
    <mergeCell ref="AP151:AV151"/>
    <mergeCell ref="AW151:BC151"/>
    <mergeCell ref="T161:AH161"/>
    <mergeCell ref="E156:F156"/>
    <mergeCell ref="G156:S156"/>
    <mergeCell ref="T156:AH156"/>
    <mergeCell ref="AI156:AO156"/>
    <mergeCell ref="AP156:AV156"/>
    <mergeCell ref="AW156:BC156"/>
    <mergeCell ref="E153:F153"/>
    <mergeCell ref="G153:S153"/>
    <mergeCell ref="E160:F160"/>
    <mergeCell ref="G160:S160"/>
    <mergeCell ref="AI160:AO160"/>
    <mergeCell ref="E154:F154"/>
    <mergeCell ref="G154:S154"/>
    <mergeCell ref="T154:AH154"/>
    <mergeCell ref="AI154:AO154"/>
    <mergeCell ref="CA173:CM173"/>
    <mergeCell ref="CA174:CM174"/>
    <mergeCell ref="BK161:BQ161"/>
    <mergeCell ref="BR161:BX161"/>
    <mergeCell ref="BY161:CE161"/>
    <mergeCell ref="CK163:CN163"/>
    <mergeCell ref="G163:S163"/>
    <mergeCell ref="O169:W170"/>
    <mergeCell ref="E164:CM164"/>
    <mergeCell ref="X169:AF170"/>
    <mergeCell ref="D174:E174"/>
    <mergeCell ref="D173:E173"/>
    <mergeCell ref="D172:E172"/>
    <mergeCell ref="D171:E171"/>
    <mergeCell ref="F172:N172"/>
    <mergeCell ref="O172:W172"/>
    <mergeCell ref="D169:E170"/>
    <mergeCell ref="E161:F161"/>
    <mergeCell ref="G161:S161"/>
    <mergeCell ref="AG169:AK170"/>
    <mergeCell ref="BY163:CE163"/>
    <mergeCell ref="CK162:CN162"/>
    <mergeCell ref="O174:W174"/>
    <mergeCell ref="X174:AF174"/>
    <mergeCell ref="E162:F162"/>
    <mergeCell ref="G162:S162"/>
    <mergeCell ref="T162:AH162"/>
    <mergeCell ref="AI162:AO162"/>
    <mergeCell ref="AP162:AV162"/>
    <mergeCell ref="AG173:AK173"/>
    <mergeCell ref="AL173:AO173"/>
    <mergeCell ref="AP173:AT173"/>
    <mergeCell ref="D190:E190"/>
    <mergeCell ref="D189:E189"/>
    <mergeCell ref="AL194:AO194"/>
    <mergeCell ref="D188:E188"/>
    <mergeCell ref="D187:E187"/>
    <mergeCell ref="F188:N188"/>
    <mergeCell ref="O188:W188"/>
    <mergeCell ref="X188:AF188"/>
    <mergeCell ref="AG188:AK188"/>
    <mergeCell ref="D186:E186"/>
    <mergeCell ref="F193:N193"/>
    <mergeCell ref="O193:W193"/>
    <mergeCell ref="X193:AF193"/>
    <mergeCell ref="AG193:AK193"/>
    <mergeCell ref="O187:W187"/>
    <mergeCell ref="X187:AF187"/>
    <mergeCell ref="AG187:AK187"/>
    <mergeCell ref="O190:W190"/>
    <mergeCell ref="X190:AF190"/>
    <mergeCell ref="AG190:AK190"/>
    <mergeCell ref="F186:N186"/>
    <mergeCell ref="O186:W186"/>
    <mergeCell ref="X186:AF186"/>
    <mergeCell ref="AG186:AK186"/>
    <mergeCell ref="Q309:AA309"/>
    <mergeCell ref="Q310:AA310"/>
    <mergeCell ref="Q311:AA311"/>
    <mergeCell ref="Q312:AA312"/>
    <mergeCell ref="D309:P309"/>
    <mergeCell ref="D310:P310"/>
    <mergeCell ref="D311:P311"/>
    <mergeCell ref="AP196:AT196"/>
    <mergeCell ref="F197:N197"/>
    <mergeCell ref="O197:W197"/>
    <mergeCell ref="D312:P312"/>
    <mergeCell ref="AH205:AT206"/>
    <mergeCell ref="D203:AT204"/>
    <mergeCell ref="F198:N198"/>
    <mergeCell ref="O198:W198"/>
    <mergeCell ref="X198:AF198"/>
    <mergeCell ref="AG198:AK198"/>
    <mergeCell ref="AL198:AO198"/>
    <mergeCell ref="AP198:AT198"/>
    <mergeCell ref="D283:AT284"/>
    <mergeCell ref="R279:V280"/>
    <mergeCell ref="W279:AA280"/>
    <mergeCell ref="AF279:AJ280"/>
    <mergeCell ref="AK279:AO280"/>
    <mergeCell ref="X197:AF197"/>
    <mergeCell ref="D196:E196"/>
    <mergeCell ref="I251:J256"/>
    <mergeCell ref="F257:H259"/>
    <mergeCell ref="I257:J259"/>
    <mergeCell ref="K257:M259"/>
    <mergeCell ref="N257:Q259"/>
    <mergeCell ref="R257:S259"/>
    <mergeCell ref="D320:P320"/>
    <mergeCell ref="D321:P321"/>
    <mergeCell ref="D431:R431"/>
    <mergeCell ref="D326:P326"/>
    <mergeCell ref="Q307:AA308"/>
    <mergeCell ref="W382:AD382"/>
    <mergeCell ref="AE382:AL382"/>
    <mergeCell ref="AM382:AT382"/>
    <mergeCell ref="EH368:EI368"/>
    <mergeCell ref="AV383:BS383"/>
    <mergeCell ref="W381:AD381"/>
    <mergeCell ref="AE381:AL381"/>
    <mergeCell ref="AM381:AT381"/>
    <mergeCell ref="W375:AD376"/>
    <mergeCell ref="AE375:AL376"/>
    <mergeCell ref="AM375:AT376"/>
    <mergeCell ref="W377:AD377"/>
    <mergeCell ref="AE377:AL377"/>
    <mergeCell ref="AM377:AT377"/>
    <mergeCell ref="W378:AD378"/>
    <mergeCell ref="AE378:AL378"/>
    <mergeCell ref="AM378:AT378"/>
    <mergeCell ref="W379:AD379"/>
    <mergeCell ref="AE379:AL379"/>
    <mergeCell ref="Q313:AA313"/>
    <mergeCell ref="S431:Y431"/>
    <mergeCell ref="Q316:AA316"/>
    <mergeCell ref="Q317:AA317"/>
    <mergeCell ref="Q318:AA318"/>
    <mergeCell ref="Q319:AA319"/>
    <mergeCell ref="Q320:AA320"/>
    <mergeCell ref="AB321:AK321"/>
    <mergeCell ref="BW395:CB395"/>
    <mergeCell ref="BW396:CB396"/>
    <mergeCell ref="AE335:AH335"/>
    <mergeCell ref="AI331:AL332"/>
    <mergeCell ref="Q331:T332"/>
    <mergeCell ref="Q333:T333"/>
    <mergeCell ref="Q334:T334"/>
    <mergeCell ref="Q335:T335"/>
    <mergeCell ref="AB331:AD332"/>
    <mergeCell ref="AB333:AD333"/>
    <mergeCell ref="AB334:AD334"/>
    <mergeCell ref="AB335:AD335"/>
    <mergeCell ref="U333:X333"/>
    <mergeCell ref="U334:X334"/>
    <mergeCell ref="Y333:AA333"/>
    <mergeCell ref="Y334:AA334"/>
    <mergeCell ref="Y336:AA336"/>
    <mergeCell ref="AU335:AX335"/>
    <mergeCell ref="Y335:AA335"/>
    <mergeCell ref="AZ336:BO336"/>
    <mergeCell ref="AI335:AL335"/>
    <mergeCell ref="AV356:BZ357"/>
    <mergeCell ref="D356:AH357"/>
    <mergeCell ref="R360:AE361"/>
    <mergeCell ref="D338:L338"/>
    <mergeCell ref="Q337:T337"/>
    <mergeCell ref="Q338:T338"/>
    <mergeCell ref="W343:AD344"/>
    <mergeCell ref="BP336:BX336"/>
    <mergeCell ref="AZ337:BO337"/>
    <mergeCell ref="BP337:BX337"/>
    <mergeCell ref="AZ338:BO338"/>
    <mergeCell ref="Q326:AA326"/>
    <mergeCell ref="AM333:AP333"/>
    <mergeCell ref="AM334:AP334"/>
    <mergeCell ref="AM335:AP335"/>
    <mergeCell ref="U331:X332"/>
    <mergeCell ref="Y331:AA332"/>
    <mergeCell ref="AU331:AX332"/>
    <mergeCell ref="AI333:AL333"/>
    <mergeCell ref="AI334:AL334"/>
    <mergeCell ref="D322:P322"/>
    <mergeCell ref="D323:P323"/>
    <mergeCell ref="D324:P324"/>
    <mergeCell ref="AV453:BV453"/>
    <mergeCell ref="AV454:BV454"/>
    <mergeCell ref="AV455:BV455"/>
    <mergeCell ref="D453:H453"/>
    <mergeCell ref="I453:Q453"/>
    <mergeCell ref="R453:V453"/>
    <mergeCell ref="W453:AA453"/>
    <mergeCell ref="AB453:AJ453"/>
    <mergeCell ref="AK453:AT453"/>
    <mergeCell ref="D454:H454"/>
    <mergeCell ref="I454:Q454"/>
    <mergeCell ref="R454:V454"/>
    <mergeCell ref="W454:AA454"/>
    <mergeCell ref="AB454:AJ454"/>
    <mergeCell ref="AK454:AT454"/>
    <mergeCell ref="D455:H455"/>
    <mergeCell ref="I455:Q455"/>
    <mergeCell ref="R455:V455"/>
    <mergeCell ref="BP334:BX334"/>
    <mergeCell ref="BP335:BX335"/>
    <mergeCell ref="S432:Y432"/>
    <mergeCell ref="S433:Y433"/>
    <mergeCell ref="AW160:BC160"/>
    <mergeCell ref="BY158:CE158"/>
    <mergeCell ref="E158:F158"/>
    <mergeCell ref="G158:S158"/>
    <mergeCell ref="T158:AH158"/>
    <mergeCell ref="AI158:AO158"/>
    <mergeCell ref="AP158:AV158"/>
    <mergeCell ref="AP184:AT184"/>
    <mergeCell ref="F185:N185"/>
    <mergeCell ref="O185:W185"/>
    <mergeCell ref="X185:AF185"/>
    <mergeCell ref="AG185:AK185"/>
    <mergeCell ref="AL185:AO185"/>
    <mergeCell ref="T160:AH160"/>
    <mergeCell ref="AL177:AO177"/>
    <mergeCell ref="AP177:AT177"/>
    <mergeCell ref="AP179:AT179"/>
    <mergeCell ref="AL180:AO180"/>
    <mergeCell ref="AP180:AT180"/>
    <mergeCell ref="F178:N178"/>
    <mergeCell ref="O178:W178"/>
    <mergeCell ref="X178:AF178"/>
    <mergeCell ref="F174:N174"/>
    <mergeCell ref="AW172:BH172"/>
    <mergeCell ref="AW173:BH173"/>
    <mergeCell ref="AW174:BH174"/>
    <mergeCell ref="AW175:BH175"/>
    <mergeCell ref="BI174:BZ174"/>
    <mergeCell ref="BI175:BZ175"/>
    <mergeCell ref="AV179:CN180"/>
    <mergeCell ref="CF160:CJ160"/>
    <mergeCell ref="O171:W171"/>
    <mergeCell ref="X171:AF171"/>
    <mergeCell ref="AG171:AK171"/>
    <mergeCell ref="AL171:AO171"/>
    <mergeCell ref="AP171:AT171"/>
    <mergeCell ref="D167:AT168"/>
    <mergeCell ref="AV167:BL168"/>
    <mergeCell ref="AW170:BH171"/>
    <mergeCell ref="E165:AG165"/>
    <mergeCell ref="AL172:AO172"/>
    <mergeCell ref="AP172:AT172"/>
    <mergeCell ref="F173:N173"/>
    <mergeCell ref="O173:W173"/>
    <mergeCell ref="X173:AF173"/>
    <mergeCell ref="E157:F157"/>
    <mergeCell ref="BI170:BZ171"/>
    <mergeCell ref="BI172:BZ172"/>
    <mergeCell ref="BK163:BQ163"/>
    <mergeCell ref="BR163:BX163"/>
    <mergeCell ref="CF162:CJ162"/>
    <mergeCell ref="CF163:CJ163"/>
    <mergeCell ref="F171:N171"/>
    <mergeCell ref="AP170:AT170"/>
    <mergeCell ref="T163:AH163"/>
    <mergeCell ref="AI163:AO163"/>
    <mergeCell ref="AP163:AV163"/>
    <mergeCell ref="F169:N170"/>
    <mergeCell ref="X172:AF172"/>
    <mergeCell ref="AG172:AK172"/>
    <mergeCell ref="AW163:BC163"/>
    <mergeCell ref="BD163:BJ163"/>
    <mergeCell ref="AL170:AO170"/>
    <mergeCell ref="AL178:AO178"/>
    <mergeCell ref="AP178:AT178"/>
    <mergeCell ref="E163:F163"/>
    <mergeCell ref="D182:E182"/>
    <mergeCell ref="D181:E181"/>
    <mergeCell ref="D180:E180"/>
    <mergeCell ref="D179:E179"/>
    <mergeCell ref="F180:N180"/>
    <mergeCell ref="O180:W180"/>
    <mergeCell ref="X180:AF180"/>
    <mergeCell ref="AG180:AK180"/>
    <mergeCell ref="D178:E178"/>
    <mergeCell ref="D177:E177"/>
    <mergeCell ref="AG181:AK181"/>
    <mergeCell ref="AL181:AO181"/>
    <mergeCell ref="AP181:AT181"/>
    <mergeCell ref="F181:N181"/>
    <mergeCell ref="O181:W181"/>
    <mergeCell ref="X181:AF181"/>
    <mergeCell ref="F177:N177"/>
    <mergeCell ref="O177:W177"/>
    <mergeCell ref="X177:AF177"/>
    <mergeCell ref="AG177:AK177"/>
    <mergeCell ref="F175:N175"/>
    <mergeCell ref="O175:W175"/>
    <mergeCell ref="X175:AF175"/>
    <mergeCell ref="AG175:AK175"/>
    <mergeCell ref="AL175:AO175"/>
    <mergeCell ref="AP175:AT175"/>
    <mergeCell ref="AL176:AO176"/>
    <mergeCell ref="AL169:AT169"/>
    <mergeCell ref="AP176:AT176"/>
    <mergeCell ref="F179:N179"/>
    <mergeCell ref="O179:W179"/>
    <mergeCell ref="AG184:AK184"/>
    <mergeCell ref="F182:N182"/>
    <mergeCell ref="O182:W182"/>
    <mergeCell ref="X182:AF182"/>
    <mergeCell ref="AG182:AK182"/>
    <mergeCell ref="AL183:AO183"/>
    <mergeCell ref="AL192:AO192"/>
    <mergeCell ref="AP192:AT192"/>
    <mergeCell ref="O183:W183"/>
    <mergeCell ref="X183:AF183"/>
    <mergeCell ref="AG183:AK183"/>
    <mergeCell ref="AL182:AO182"/>
    <mergeCell ref="AP182:AT182"/>
    <mergeCell ref="AL190:AO190"/>
    <mergeCell ref="AP190:AT190"/>
    <mergeCell ref="F183:N183"/>
    <mergeCell ref="AG178:AK178"/>
    <mergeCell ref="F192:N192"/>
    <mergeCell ref="O192:W192"/>
    <mergeCell ref="X192:AF192"/>
    <mergeCell ref="AG192:AK192"/>
    <mergeCell ref="AL191:AO191"/>
    <mergeCell ref="BM182:BU185"/>
    <mergeCell ref="BM234:BW234"/>
    <mergeCell ref="BM235:BW236"/>
    <mergeCell ref="AP185:AT185"/>
    <mergeCell ref="AH210:AT210"/>
    <mergeCell ref="D212:U212"/>
    <mergeCell ref="AJ224:AT225"/>
    <mergeCell ref="BX235:CD236"/>
    <mergeCell ref="CB197:CM198"/>
    <mergeCell ref="AW194:BC196"/>
    <mergeCell ref="BD194:BK196"/>
    <mergeCell ref="BL194:BS196"/>
    <mergeCell ref="BT194:CA196"/>
    <mergeCell ref="CB194:CM196"/>
    <mergeCell ref="X179:AF179"/>
    <mergeCell ref="AG179:AK179"/>
    <mergeCell ref="AL179:AO179"/>
    <mergeCell ref="AP194:AT194"/>
    <mergeCell ref="F195:N195"/>
    <mergeCell ref="AL186:AO186"/>
    <mergeCell ref="AP186:AT186"/>
    <mergeCell ref="AP183:AT183"/>
    <mergeCell ref="AL184:AO184"/>
    <mergeCell ref="AL193:AO193"/>
    <mergeCell ref="AP193:AT193"/>
    <mergeCell ref="F194:N194"/>
    <mergeCell ref="O194:W194"/>
    <mergeCell ref="X194:AF194"/>
    <mergeCell ref="AG194:AK194"/>
    <mergeCell ref="D195:E195"/>
    <mergeCell ref="F196:N196"/>
    <mergeCell ref="O196:W196"/>
    <mergeCell ref="BM237:BW243"/>
    <mergeCell ref="D234:AD235"/>
    <mergeCell ref="D236:AD236"/>
    <mergeCell ref="D237:AD237"/>
    <mergeCell ref="D243:AD243"/>
    <mergeCell ref="AE243:AT243"/>
    <mergeCell ref="BM186:BU187"/>
    <mergeCell ref="AL188:AO188"/>
    <mergeCell ref="AP188:AT188"/>
    <mergeCell ref="F189:N189"/>
    <mergeCell ref="O189:W189"/>
    <mergeCell ref="X189:AF189"/>
    <mergeCell ref="AG189:AK189"/>
    <mergeCell ref="AL189:AO189"/>
    <mergeCell ref="AP189:AT189"/>
    <mergeCell ref="F190:N190"/>
    <mergeCell ref="AG199:AK199"/>
    <mergeCell ref="AL199:AO199"/>
    <mergeCell ref="AP199:AT199"/>
    <mergeCell ref="D194:E194"/>
    <mergeCell ref="D200:E200"/>
    <mergeCell ref="D199:E199"/>
    <mergeCell ref="AL187:AO187"/>
    <mergeCell ref="AP187:AT187"/>
    <mergeCell ref="AG197:AK197"/>
    <mergeCell ref="AL197:AO197"/>
    <mergeCell ref="AP197:AT197"/>
    <mergeCell ref="F200:N200"/>
    <mergeCell ref="O200:W200"/>
    <mergeCell ref="X200:AF200"/>
    <mergeCell ref="F187:N187"/>
    <mergeCell ref="V210:AG210"/>
    <mergeCell ref="T257:U259"/>
    <mergeCell ref="V257:W259"/>
    <mergeCell ref="X257:Y259"/>
    <mergeCell ref="AW197:BC198"/>
    <mergeCell ref="AL195:AO195"/>
    <mergeCell ref="AP195:AT195"/>
    <mergeCell ref="F191:N191"/>
    <mergeCell ref="O191:W191"/>
    <mergeCell ref="X191:AF191"/>
    <mergeCell ref="AG191:AK191"/>
    <mergeCell ref="D213:U213"/>
    <mergeCell ref="R224:AI225"/>
    <mergeCell ref="V213:AG213"/>
    <mergeCell ref="AH213:AT213"/>
    <mergeCell ref="AL200:AO200"/>
    <mergeCell ref="AP200:AT200"/>
    <mergeCell ref="F199:N199"/>
    <mergeCell ref="O199:W199"/>
    <mergeCell ref="X199:AF199"/>
    <mergeCell ref="AP191:AT191"/>
    <mergeCell ref="O195:W195"/>
    <mergeCell ref="X195:AF195"/>
    <mergeCell ref="AG195:AK195"/>
    <mergeCell ref="AG200:AK200"/>
    <mergeCell ref="D198:E198"/>
    <mergeCell ref="D197:E197"/>
    <mergeCell ref="X196:AF196"/>
    <mergeCell ref="AG196:AK196"/>
    <mergeCell ref="AL196:AO196"/>
    <mergeCell ref="D193:E193"/>
    <mergeCell ref="D192:E192"/>
    <mergeCell ref="D191:E191"/>
    <mergeCell ref="D262:AT263"/>
    <mergeCell ref="D264:O265"/>
    <mergeCell ref="D266:O267"/>
    <mergeCell ref="AH264:AT265"/>
    <mergeCell ref="AH266:AT267"/>
    <mergeCell ref="AV264:BI265"/>
    <mergeCell ref="AV266:BI267"/>
    <mergeCell ref="BJ264:BW265"/>
    <mergeCell ref="BJ266:BW267"/>
    <mergeCell ref="BG258:BX259"/>
    <mergeCell ref="BG256:BX257"/>
    <mergeCell ref="AV252:CN252"/>
    <mergeCell ref="BX234:CN234"/>
    <mergeCell ref="AV246:CN247"/>
    <mergeCell ref="AV254:CN255"/>
    <mergeCell ref="AV248:BF249"/>
    <mergeCell ref="AV250:BF251"/>
    <mergeCell ref="BG248:BQ249"/>
    <mergeCell ref="BG250:BQ251"/>
    <mergeCell ref="BR248:CB249"/>
    <mergeCell ref="BR250:CB251"/>
    <mergeCell ref="K251:M256"/>
    <mergeCell ref="BY256:CN257"/>
    <mergeCell ref="D242:AD242"/>
    <mergeCell ref="AE242:AT242"/>
    <mergeCell ref="D241:AD241"/>
    <mergeCell ref="AE241:AT241"/>
    <mergeCell ref="D238:AD238"/>
    <mergeCell ref="AE238:AT238"/>
    <mergeCell ref="D239:AD239"/>
    <mergeCell ref="AE239:AT239"/>
    <mergeCell ref="D240:AD240"/>
    <mergeCell ref="BX237:CD243"/>
    <mergeCell ref="CE235:CN236"/>
    <mergeCell ref="CE237:CN243"/>
    <mergeCell ref="BX264:CF265"/>
    <mergeCell ref="BX266:CF267"/>
    <mergeCell ref="CG264:CN265"/>
    <mergeCell ref="CG266:CN267"/>
    <mergeCell ref="V251:W256"/>
    <mergeCell ref="X251:Y256"/>
    <mergeCell ref="Z251:AB256"/>
    <mergeCell ref="AC251:AF256"/>
    <mergeCell ref="D246:AT247"/>
    <mergeCell ref="AN251:AO256"/>
    <mergeCell ref="AV256:BF257"/>
    <mergeCell ref="AV258:BF259"/>
    <mergeCell ref="BY258:CN259"/>
    <mergeCell ref="AG251:AJ256"/>
    <mergeCell ref="AK251:AM256"/>
    <mergeCell ref="D248:W250"/>
    <mergeCell ref="X248:AO250"/>
    <mergeCell ref="D257:E259"/>
    <mergeCell ref="AP248:AT256"/>
    <mergeCell ref="Z257:AB259"/>
    <mergeCell ref="AC257:AF259"/>
    <mergeCell ref="N251:Q256"/>
    <mergeCell ref="R251:S256"/>
    <mergeCell ref="T251:U256"/>
    <mergeCell ref="AG257:AJ259"/>
    <mergeCell ref="AK257:AM259"/>
    <mergeCell ref="AN257:AO259"/>
    <mergeCell ref="AP257:AT259"/>
    <mergeCell ref="AV262:CN263"/>
    <mergeCell ref="N279:Q280"/>
    <mergeCell ref="AB279:AE280"/>
    <mergeCell ref="AP279:AT280"/>
    <mergeCell ref="P264:AG265"/>
    <mergeCell ref="P266:AG267"/>
    <mergeCell ref="D277:H278"/>
    <mergeCell ref="I277:M278"/>
    <mergeCell ref="N277:Q278"/>
    <mergeCell ref="R277:V278"/>
    <mergeCell ref="W277:AA278"/>
    <mergeCell ref="AB277:AE278"/>
    <mergeCell ref="AF277:AJ278"/>
    <mergeCell ref="AK277:AO278"/>
    <mergeCell ref="AP277:AT278"/>
    <mergeCell ref="D275:Q276"/>
    <mergeCell ref="R275:AE276"/>
    <mergeCell ref="AF275:AT276"/>
    <mergeCell ref="A270:CN271"/>
    <mergeCell ref="D279:H280"/>
    <mergeCell ref="I279:M280"/>
    <mergeCell ref="D273:AT274"/>
    <mergeCell ref="AV268:BV268"/>
    <mergeCell ref="D297:O297"/>
    <mergeCell ref="D298:O298"/>
    <mergeCell ref="AJ285:AT286"/>
    <mergeCell ref="AJ287:AT287"/>
    <mergeCell ref="AJ288:AT288"/>
    <mergeCell ref="AJ289:AT289"/>
    <mergeCell ref="AJ290:AT290"/>
    <mergeCell ref="AJ291:AT291"/>
    <mergeCell ref="AJ292:AT292"/>
    <mergeCell ref="AJ293:AT293"/>
    <mergeCell ref="AJ294:AT294"/>
    <mergeCell ref="AJ297:AT297"/>
    <mergeCell ref="AJ298:AT298"/>
    <mergeCell ref="P291:Y291"/>
    <mergeCell ref="P292:Y292"/>
    <mergeCell ref="P293:Y293"/>
    <mergeCell ref="P294:Y294"/>
    <mergeCell ref="P295:Y295"/>
    <mergeCell ref="P296:Y296"/>
    <mergeCell ref="P285:Y286"/>
    <mergeCell ref="P287:Y287"/>
    <mergeCell ref="P288:Y288"/>
    <mergeCell ref="P289:Y289"/>
    <mergeCell ref="P290:Y290"/>
    <mergeCell ref="D285:O286"/>
    <mergeCell ref="D287:O287"/>
    <mergeCell ref="D288:O288"/>
    <mergeCell ref="D289:O289"/>
    <mergeCell ref="D290:O290"/>
    <mergeCell ref="D291:O291"/>
    <mergeCell ref="D292:O292"/>
    <mergeCell ref="D293:O293"/>
    <mergeCell ref="D294:O294"/>
    <mergeCell ref="D295:O295"/>
    <mergeCell ref="D296:O296"/>
    <mergeCell ref="AJ295:AT295"/>
    <mergeCell ref="AJ296:AT296"/>
    <mergeCell ref="Q323:AA323"/>
    <mergeCell ref="Q324:AA324"/>
    <mergeCell ref="Q325:AA325"/>
    <mergeCell ref="AB307:AK308"/>
    <mergeCell ref="AL307:AT308"/>
    <mergeCell ref="A571:CN572"/>
    <mergeCell ref="D343:V344"/>
    <mergeCell ref="D345:V345"/>
    <mergeCell ref="D346:V346"/>
    <mergeCell ref="D347:V347"/>
    <mergeCell ref="D348:V348"/>
    <mergeCell ref="D349:V349"/>
    <mergeCell ref="D350:V350"/>
    <mergeCell ref="D351:V351"/>
    <mergeCell ref="W351:AD351"/>
    <mergeCell ref="AE351:AL351"/>
    <mergeCell ref="AM351:AT351"/>
    <mergeCell ref="D352:V352"/>
    <mergeCell ref="D353:V353"/>
    <mergeCell ref="AU338:AX338"/>
    <mergeCell ref="BP358:BY359"/>
    <mergeCell ref="BP360:BY361"/>
    <mergeCell ref="CD358:CN359"/>
    <mergeCell ref="BW451:CE451"/>
    <mergeCell ref="CF451:CN451"/>
    <mergeCell ref="BW452:CE452"/>
    <mergeCell ref="AV444:BV445"/>
    <mergeCell ref="AB318:AK318"/>
    <mergeCell ref="AL318:AT318"/>
    <mergeCell ref="AB319:AK319"/>
    <mergeCell ref="Q314:AA314"/>
    <mergeCell ref="Q315:AA315"/>
    <mergeCell ref="D661:AT662"/>
    <mergeCell ref="D678:AT678"/>
    <mergeCell ref="AV661:CL662"/>
    <mergeCell ref="AV678:CL678"/>
    <mergeCell ref="AZ693:BQ693"/>
    <mergeCell ref="BW693:CG693"/>
    <mergeCell ref="AL319:AT319"/>
    <mergeCell ref="AF360:AT361"/>
    <mergeCell ref="AV358:BK359"/>
    <mergeCell ref="AV360:BK361"/>
    <mergeCell ref="AB336:AD336"/>
    <mergeCell ref="AB337:AD337"/>
    <mergeCell ref="AB338:AD338"/>
    <mergeCell ref="AE331:AH332"/>
    <mergeCell ref="AE333:AH333"/>
    <mergeCell ref="AE334:AH334"/>
    <mergeCell ref="AB320:AK320"/>
    <mergeCell ref="AL320:AT320"/>
    <mergeCell ref="AU333:AX333"/>
    <mergeCell ref="Q336:T336"/>
    <mergeCell ref="AL322:AT322"/>
    <mergeCell ref="AL321:AT321"/>
    <mergeCell ref="AB322:AK322"/>
    <mergeCell ref="U335:X335"/>
    <mergeCell ref="U336:X336"/>
    <mergeCell ref="U337:X337"/>
    <mergeCell ref="U338:X338"/>
    <mergeCell ref="W716:AH716"/>
    <mergeCell ref="D711:G711"/>
    <mergeCell ref="H711:K711"/>
    <mergeCell ref="L711:O711"/>
    <mergeCell ref="AD748:AJ748"/>
    <mergeCell ref="W743:AJ743"/>
    <mergeCell ref="W744:AC744"/>
    <mergeCell ref="AD744:AJ744"/>
    <mergeCell ref="D739:AT739"/>
    <mergeCell ref="D722:V722"/>
    <mergeCell ref="CC748:CH748"/>
    <mergeCell ref="CI748:CN748"/>
    <mergeCell ref="W745:AC745"/>
    <mergeCell ref="BA735:BE736"/>
    <mergeCell ref="BF735:BI736"/>
    <mergeCell ref="BJ735:BM736"/>
    <mergeCell ref="BN735:BQ736"/>
    <mergeCell ref="BR735:BV736"/>
    <mergeCell ref="AI717:AN717"/>
    <mergeCell ref="AO717:AT717"/>
    <mergeCell ref="AV714:CN715"/>
    <mergeCell ref="D743:V744"/>
    <mergeCell ref="D745:V745"/>
    <mergeCell ref="D746:V746"/>
    <mergeCell ref="U735:AA735"/>
    <mergeCell ref="D736:T736"/>
    <mergeCell ref="AV719:BD721"/>
    <mergeCell ref="AI733:AT738"/>
    <mergeCell ref="AO722:AT722"/>
    <mergeCell ref="D723:V723"/>
    <mergeCell ref="AC723:AH723"/>
    <mergeCell ref="D737:T737"/>
    <mergeCell ref="AK751:AO751"/>
    <mergeCell ref="AP751:AT751"/>
    <mergeCell ref="BE719:BM721"/>
    <mergeCell ref="BN719:BV721"/>
    <mergeCell ref="BW719:CE721"/>
    <mergeCell ref="CF719:CN721"/>
    <mergeCell ref="AV722:BD723"/>
    <mergeCell ref="BE722:BM723"/>
    <mergeCell ref="BN722:BV723"/>
    <mergeCell ref="BW722:CE723"/>
    <mergeCell ref="BW735:BZ736"/>
    <mergeCell ref="CA735:CE736"/>
    <mergeCell ref="CF722:CN723"/>
    <mergeCell ref="BJ737:BM738"/>
    <mergeCell ref="AV745:BN745"/>
    <mergeCell ref="BO745:BU745"/>
    <mergeCell ref="CI745:CN745"/>
    <mergeCell ref="BV745:CB745"/>
    <mergeCell ref="AV746:BN746"/>
    <mergeCell ref="BO746:BU746"/>
    <mergeCell ref="BV746:CB746"/>
    <mergeCell ref="AV737:AZ738"/>
    <mergeCell ref="D724:AT724"/>
    <mergeCell ref="W722:AB722"/>
    <mergeCell ref="AC722:AH722"/>
    <mergeCell ref="AI722:AN722"/>
    <mergeCell ref="D734:T734"/>
    <mergeCell ref="U734:AA734"/>
    <mergeCell ref="D735:T735"/>
    <mergeCell ref="W723:AB723"/>
    <mergeCell ref="D738:T738"/>
    <mergeCell ref="U738:AA738"/>
    <mergeCell ref="BL886:BR886"/>
    <mergeCell ref="D887:AT887"/>
    <mergeCell ref="Z885:AE885"/>
    <mergeCell ref="AF885:AM885"/>
    <mergeCell ref="AN885:AT885"/>
    <mergeCell ref="BL876:BR877"/>
    <mergeCell ref="BL881:BR881"/>
    <mergeCell ref="BL882:BR882"/>
    <mergeCell ref="BL883:BR883"/>
    <mergeCell ref="BL884:BR884"/>
    <mergeCell ref="BS876:BY877"/>
    <mergeCell ref="BZ876:CF877"/>
    <mergeCell ref="BL878:BR878"/>
    <mergeCell ref="BL879:BR879"/>
    <mergeCell ref="BL880:BR880"/>
    <mergeCell ref="D878:Y878"/>
    <mergeCell ref="D879:Y879"/>
    <mergeCell ref="D880:Y880"/>
    <mergeCell ref="D876:Y877"/>
    <mergeCell ref="Z876:AT876"/>
    <mergeCell ref="AN877:AT877"/>
    <mergeCell ref="AF877:AM877"/>
    <mergeCell ref="Z877:AE877"/>
    <mergeCell ref="Z882:AE882"/>
    <mergeCell ref="AF882:AM882"/>
    <mergeCell ref="AN882:AT882"/>
    <mergeCell ref="AV878:BK878"/>
    <mergeCell ref="AN878:AT878"/>
    <mergeCell ref="AV880:BK880"/>
    <mergeCell ref="AV881:BK881"/>
    <mergeCell ref="AV882:BK882"/>
    <mergeCell ref="AV887:CM887"/>
    <mergeCell ref="CG886:CN886"/>
    <mergeCell ref="BS878:BY878"/>
    <mergeCell ref="BZ878:CF878"/>
    <mergeCell ref="BS879:BY879"/>
    <mergeCell ref="BZ879:CF879"/>
    <mergeCell ref="BS880:BY880"/>
    <mergeCell ref="BZ880:CF880"/>
    <mergeCell ref="BS881:BY881"/>
    <mergeCell ref="BZ881:CF881"/>
    <mergeCell ref="BS882:BY882"/>
    <mergeCell ref="BZ882:CF882"/>
    <mergeCell ref="BS883:BY883"/>
    <mergeCell ref="BZ883:CF883"/>
    <mergeCell ref="BS884:BY884"/>
    <mergeCell ref="BZ884:CF884"/>
    <mergeCell ref="BS885:BY885"/>
    <mergeCell ref="BZ885:CF885"/>
    <mergeCell ref="BS886:BY886"/>
    <mergeCell ref="CG876:CN877"/>
    <mergeCell ref="CG878:CN878"/>
    <mergeCell ref="CG879:CN879"/>
    <mergeCell ref="D919:AT921"/>
    <mergeCell ref="D922:Z923"/>
    <mergeCell ref="AA922:AT923"/>
    <mergeCell ref="BZ886:CF886"/>
    <mergeCell ref="CG880:CN880"/>
    <mergeCell ref="D911:Z911"/>
    <mergeCell ref="D912:Z912"/>
    <mergeCell ref="D889:AT891"/>
    <mergeCell ref="D892:Z893"/>
    <mergeCell ref="AA892:AT893"/>
    <mergeCell ref="D894:Z894"/>
    <mergeCell ref="D895:Z895"/>
    <mergeCell ref="D896:Z896"/>
    <mergeCell ref="D897:Z897"/>
    <mergeCell ref="AA894:AT894"/>
    <mergeCell ref="AA895:AT895"/>
    <mergeCell ref="AA896:AT896"/>
    <mergeCell ref="D898:AT898"/>
    <mergeCell ref="CG881:CN881"/>
    <mergeCell ref="CG882:CN882"/>
    <mergeCell ref="D900:AT901"/>
    <mergeCell ref="D902:Z903"/>
    <mergeCell ref="AA902:AT903"/>
    <mergeCell ref="D904:Z904"/>
    <mergeCell ref="CG883:CN883"/>
    <mergeCell ref="CG884:CN884"/>
    <mergeCell ref="CG885:CN885"/>
    <mergeCell ref="BL885:BR885"/>
    <mergeCell ref="D885:Y885"/>
    <mergeCell ref="D927:AT927"/>
    <mergeCell ref="AV908:CL908"/>
    <mergeCell ref="D925:Z925"/>
    <mergeCell ref="AA925:AT925"/>
    <mergeCell ref="AV927:CL927"/>
    <mergeCell ref="D913:Z913"/>
    <mergeCell ref="D914:Z914"/>
    <mergeCell ref="D915:Z915"/>
    <mergeCell ref="D916:Z916"/>
    <mergeCell ref="AA904:AT904"/>
    <mergeCell ref="AA911:AT911"/>
    <mergeCell ref="AA912:AT912"/>
    <mergeCell ref="AA913:AT913"/>
    <mergeCell ref="AA914:AT914"/>
    <mergeCell ref="AA915:AT915"/>
    <mergeCell ref="AA916:AT916"/>
    <mergeCell ref="D917:AT917"/>
    <mergeCell ref="D908:Z908"/>
    <mergeCell ref="AA908:AT908"/>
    <mergeCell ref="D909:Z909"/>
    <mergeCell ref="AA909:AT909"/>
    <mergeCell ref="D910:Z910"/>
    <mergeCell ref="AA910:AT910"/>
    <mergeCell ref="D924:Z924"/>
    <mergeCell ref="AA924:AT924"/>
    <mergeCell ref="D926:Z926"/>
    <mergeCell ref="AA926:AT926"/>
    <mergeCell ref="D905:Z905"/>
    <mergeCell ref="D906:Z906"/>
    <mergeCell ref="AA906:AT906"/>
    <mergeCell ref="D907:Z907"/>
    <mergeCell ref="AA907:AT907"/>
    <mergeCell ref="AV955:CL955"/>
    <mergeCell ref="BX953:CC953"/>
    <mergeCell ref="AV954:BQ954"/>
    <mergeCell ref="BR954:BW954"/>
    <mergeCell ref="BX954:CC954"/>
    <mergeCell ref="CD954:CI954"/>
    <mergeCell ref="CJ954:CN954"/>
    <mergeCell ref="BR952:BW952"/>
    <mergeCell ref="BX952:CC952"/>
    <mergeCell ref="BX951:CC951"/>
    <mergeCell ref="BX950:CC950"/>
    <mergeCell ref="AV951:BQ951"/>
    <mergeCell ref="BR951:BW951"/>
    <mergeCell ref="AV952:BQ952"/>
    <mergeCell ref="CD951:CI951"/>
    <mergeCell ref="CD952:CI952"/>
    <mergeCell ref="CM959:CN959"/>
    <mergeCell ref="CD953:CI953"/>
    <mergeCell ref="CJ953:CN953"/>
    <mergeCell ref="CJ952:CN952"/>
    <mergeCell ref="CJ951:CN951"/>
    <mergeCell ref="CJ950:CN950"/>
    <mergeCell ref="AV953:BQ953"/>
    <mergeCell ref="BR953:BW953"/>
    <mergeCell ref="CD950:CI950"/>
    <mergeCell ref="BR950:BW950"/>
    <mergeCell ref="AV964:BJ965"/>
    <mergeCell ref="BK964:BQ965"/>
    <mergeCell ref="BR964:BX965"/>
    <mergeCell ref="BY964:CN964"/>
    <mergeCell ref="BY965:CA965"/>
    <mergeCell ref="CB965:CJ965"/>
    <mergeCell ref="CK965:CN965"/>
    <mergeCell ref="AV966:BJ966"/>
    <mergeCell ref="AV967:BJ967"/>
    <mergeCell ref="W967:AD967"/>
    <mergeCell ref="W968:AD968"/>
    <mergeCell ref="AV962:CN963"/>
    <mergeCell ref="BR966:BX966"/>
    <mergeCell ref="CB966:CJ966"/>
    <mergeCell ref="CB967:CJ967"/>
    <mergeCell ref="CB968:CJ968"/>
    <mergeCell ref="CK966:CN966"/>
    <mergeCell ref="CK967:CN967"/>
    <mergeCell ref="CK968:CN968"/>
    <mergeCell ref="BR967:BX967"/>
    <mergeCell ref="BR968:BX968"/>
    <mergeCell ref="BY966:CA966"/>
    <mergeCell ref="BY967:CA967"/>
    <mergeCell ref="BY968:CA968"/>
    <mergeCell ref="AV968:BJ968"/>
    <mergeCell ref="BK966:BQ966"/>
    <mergeCell ref="BK967:BQ967"/>
    <mergeCell ref="BK968:BQ968"/>
    <mergeCell ref="BY970:CA970"/>
    <mergeCell ref="BR970:BX970"/>
    <mergeCell ref="BK970:BQ970"/>
    <mergeCell ref="AV970:BJ970"/>
    <mergeCell ref="D970:N970"/>
    <mergeCell ref="AV977:BJ977"/>
    <mergeCell ref="BK977:BQ977"/>
    <mergeCell ref="BR977:BX977"/>
    <mergeCell ref="BY977:CA977"/>
    <mergeCell ref="CB977:CJ977"/>
    <mergeCell ref="CK977:CN977"/>
    <mergeCell ref="CK978:CN978"/>
    <mergeCell ref="D975:N976"/>
    <mergeCell ref="O975:V976"/>
    <mergeCell ref="CK969:CN969"/>
    <mergeCell ref="CB969:CJ969"/>
    <mergeCell ref="BY969:CA969"/>
    <mergeCell ref="BR969:BX969"/>
    <mergeCell ref="BK969:BQ969"/>
    <mergeCell ref="AV969:BJ969"/>
    <mergeCell ref="AV973:CN974"/>
    <mergeCell ref="AV975:BJ976"/>
    <mergeCell ref="BK975:BQ976"/>
    <mergeCell ref="BR975:BX976"/>
    <mergeCell ref="BY975:CN975"/>
    <mergeCell ref="AV986:BP987"/>
    <mergeCell ref="BQ986:BX987"/>
    <mergeCell ref="BY986:CN987"/>
    <mergeCell ref="AV988:BP988"/>
    <mergeCell ref="AV989:BP989"/>
    <mergeCell ref="AV990:BP990"/>
    <mergeCell ref="AV982:CL982"/>
    <mergeCell ref="D984:AT985"/>
    <mergeCell ref="D1003:X1003"/>
    <mergeCell ref="Y1003:AI1003"/>
    <mergeCell ref="AJ1003:AT1003"/>
    <mergeCell ref="D989:X989"/>
    <mergeCell ref="Y989:AI989"/>
    <mergeCell ref="AJ989:AT989"/>
    <mergeCell ref="D990:X990"/>
    <mergeCell ref="Y990:AI990"/>
    <mergeCell ref="AJ990:AT990"/>
    <mergeCell ref="D986:X987"/>
    <mergeCell ref="Y986:AT986"/>
    <mergeCell ref="Y987:AI987"/>
    <mergeCell ref="AJ987:AT987"/>
    <mergeCell ref="Y998:AI998"/>
    <mergeCell ref="AJ998:AT998"/>
    <mergeCell ref="D999:X999"/>
    <mergeCell ref="Y999:AI999"/>
    <mergeCell ref="AJ999:AT999"/>
    <mergeCell ref="AW993:BP993"/>
    <mergeCell ref="AV1000:BP1000"/>
    <mergeCell ref="AV1001:BP1001"/>
    <mergeCell ref="AV998:BP998"/>
    <mergeCell ref="BQ998:BX998"/>
    <mergeCell ref="BQ993:BX993"/>
    <mergeCell ref="BP338:BX338"/>
    <mergeCell ref="Q1013:W1013"/>
    <mergeCell ref="Q1014:W1014"/>
    <mergeCell ref="Q1015:W1015"/>
    <mergeCell ref="Q1016:W1016"/>
    <mergeCell ref="BE400:BJ400"/>
    <mergeCell ref="BK390:BP390"/>
    <mergeCell ref="BK392:BP392"/>
    <mergeCell ref="BK393:BP393"/>
    <mergeCell ref="BK394:BP394"/>
    <mergeCell ref="BK395:BP395"/>
    <mergeCell ref="AS389:AX389"/>
    <mergeCell ref="BQ988:BX988"/>
    <mergeCell ref="BQ989:BX989"/>
    <mergeCell ref="BQ990:BX990"/>
    <mergeCell ref="BQ1003:BX1003"/>
    <mergeCell ref="W975:AD976"/>
    <mergeCell ref="AE975:AT975"/>
    <mergeCell ref="O977:V977"/>
    <mergeCell ref="O966:V966"/>
    <mergeCell ref="W966:AD966"/>
    <mergeCell ref="O967:V967"/>
    <mergeCell ref="BV339:CN339"/>
    <mergeCell ref="BY988:CN988"/>
    <mergeCell ref="BY989:CN989"/>
    <mergeCell ref="BY990:CN990"/>
    <mergeCell ref="BY1003:CN1003"/>
    <mergeCell ref="D982:AT982"/>
    <mergeCell ref="CD360:CN361"/>
    <mergeCell ref="D364:AT365"/>
    <mergeCell ref="D373:AT374"/>
    <mergeCell ref="AE1016:AT1016"/>
    <mergeCell ref="D1218:AT1218"/>
    <mergeCell ref="AV1218:CN1218"/>
    <mergeCell ref="D1236:AT1236"/>
    <mergeCell ref="A957:CN958"/>
    <mergeCell ref="X1017:AD1017"/>
    <mergeCell ref="X1018:AD1018"/>
    <mergeCell ref="X1019:AD1019"/>
    <mergeCell ref="X1020:AD1020"/>
    <mergeCell ref="X1021:AD1021"/>
    <mergeCell ref="X1022:AD1022"/>
    <mergeCell ref="X1023:AD1023"/>
    <mergeCell ref="X1024:AD1024"/>
    <mergeCell ref="X1025:AD1025"/>
    <mergeCell ref="X1026:AD1026"/>
    <mergeCell ref="AE1013:AT1013"/>
    <mergeCell ref="AE1014:AT1014"/>
    <mergeCell ref="AE1015:AT1015"/>
    <mergeCell ref="Q1022:W1022"/>
    <mergeCell ref="D1010:P1011"/>
    <mergeCell ref="AE1010:AT1011"/>
    <mergeCell ref="D1012:P1012"/>
    <mergeCell ref="D962:AT963"/>
    <mergeCell ref="O964:V965"/>
    <mergeCell ref="D1015:P1015"/>
    <mergeCell ref="AE970:AL970"/>
    <mergeCell ref="D988:X988"/>
    <mergeCell ref="AV1008:CN1009"/>
    <mergeCell ref="AV1024:CN1025"/>
    <mergeCell ref="AV1036:CN1038"/>
    <mergeCell ref="D1123:CN1124"/>
    <mergeCell ref="D1130:CN1131"/>
    <mergeCell ref="D1137:CN1138"/>
    <mergeCell ref="AZ332:BO332"/>
    <mergeCell ref="AZ331:BO331"/>
    <mergeCell ref="BP331:BX331"/>
    <mergeCell ref="AF358:AT359"/>
    <mergeCell ref="AW89:CN89"/>
    <mergeCell ref="AW90:CN90"/>
    <mergeCell ref="AW91:CN91"/>
    <mergeCell ref="AW92:CN92"/>
    <mergeCell ref="AW93:CN93"/>
    <mergeCell ref="AW94:CN94"/>
    <mergeCell ref="AW95:CN95"/>
    <mergeCell ref="AW96:CN96"/>
    <mergeCell ref="AW97:CN97"/>
    <mergeCell ref="AW98:CN98"/>
    <mergeCell ref="AW99:CN99"/>
    <mergeCell ref="AW100:CN100"/>
    <mergeCell ref="AW101:CN101"/>
    <mergeCell ref="AW102:CN102"/>
    <mergeCell ref="AW103:CN103"/>
    <mergeCell ref="D341:AT342"/>
    <mergeCell ref="AU334:AX334"/>
    <mergeCell ref="AM336:AP336"/>
    <mergeCell ref="AM337:AP337"/>
    <mergeCell ref="BP332:BX332"/>
    <mergeCell ref="AZ333:BO333"/>
    <mergeCell ref="BP333:BX333"/>
    <mergeCell ref="AZ334:BO334"/>
    <mergeCell ref="AZ335:BO335"/>
    <mergeCell ref="P297:Y297"/>
    <mergeCell ref="P298:Y298"/>
    <mergeCell ref="Z285:AI286"/>
    <mergeCell ref="Z287:AI287"/>
    <mergeCell ref="AE1017:AT1017"/>
    <mergeCell ref="AE1018:AT1018"/>
    <mergeCell ref="D1017:P1017"/>
    <mergeCell ref="D1018:P1018"/>
    <mergeCell ref="D960:AT961"/>
    <mergeCell ref="D1006:AT1007"/>
    <mergeCell ref="D1008:AT1009"/>
    <mergeCell ref="D1016:P1016"/>
    <mergeCell ref="X1013:AD1013"/>
    <mergeCell ref="X1014:AD1014"/>
    <mergeCell ref="X1015:AD1015"/>
    <mergeCell ref="X1016:AD1016"/>
    <mergeCell ref="Q1010:AD1010"/>
    <mergeCell ref="Q1011:W1011"/>
    <mergeCell ref="X1011:AD1011"/>
    <mergeCell ref="D1013:P1013"/>
    <mergeCell ref="D1014:P1014"/>
    <mergeCell ref="D1004:AT1004"/>
    <mergeCell ref="AE976:AL976"/>
    <mergeCell ref="AM976:AT976"/>
    <mergeCell ref="D973:AT974"/>
    <mergeCell ref="D981:N981"/>
    <mergeCell ref="O981:V981"/>
    <mergeCell ref="W981:AD981"/>
    <mergeCell ref="AE981:AL981"/>
    <mergeCell ref="AM981:AT981"/>
    <mergeCell ref="D390:T390"/>
    <mergeCell ref="D392:T392"/>
    <mergeCell ref="D393:T393"/>
    <mergeCell ref="D394:T394"/>
    <mergeCell ref="CC390:CH390"/>
    <mergeCell ref="CC392:CH392"/>
    <mergeCell ref="CC393:CH393"/>
    <mergeCell ref="CC394:CH394"/>
    <mergeCell ref="BE389:BJ389"/>
    <mergeCell ref="CI395:CN395"/>
    <mergeCell ref="CI396:CN396"/>
    <mergeCell ref="Z288:AI288"/>
    <mergeCell ref="Z289:AI289"/>
    <mergeCell ref="Z290:AI290"/>
    <mergeCell ref="Z291:AI291"/>
    <mergeCell ref="Z292:AI292"/>
    <mergeCell ref="Z293:AI293"/>
    <mergeCell ref="Z294:AI294"/>
    <mergeCell ref="Z295:AI295"/>
    <mergeCell ref="Z296:AI296"/>
    <mergeCell ref="Z297:AI297"/>
    <mergeCell ref="Z298:AI298"/>
    <mergeCell ref="AM369:AT370"/>
    <mergeCell ref="D371:AT371"/>
    <mergeCell ref="D388:T389"/>
    <mergeCell ref="AS395:AX395"/>
    <mergeCell ref="AV329:BK330"/>
    <mergeCell ref="AE352:AL352"/>
    <mergeCell ref="AM352:AT352"/>
    <mergeCell ref="AB309:AK309"/>
    <mergeCell ref="AL309:AT309"/>
    <mergeCell ref="AB310:AK310"/>
    <mergeCell ref="AV932:CN933"/>
    <mergeCell ref="AV984:CN985"/>
    <mergeCell ref="W964:AD965"/>
    <mergeCell ref="BK979:BQ979"/>
    <mergeCell ref="BR979:BX979"/>
    <mergeCell ref="BY979:CA979"/>
    <mergeCell ref="CB979:CJ979"/>
    <mergeCell ref="CK979:CN979"/>
    <mergeCell ref="BK980:BQ980"/>
    <mergeCell ref="BR980:BX980"/>
    <mergeCell ref="BY980:CA980"/>
    <mergeCell ref="CB980:CJ980"/>
    <mergeCell ref="CK980:CN980"/>
    <mergeCell ref="AV981:BJ981"/>
    <mergeCell ref="BK981:BQ981"/>
    <mergeCell ref="BR981:BX981"/>
    <mergeCell ref="BY981:CA981"/>
    <mergeCell ref="CB981:CJ981"/>
    <mergeCell ref="CK981:CN981"/>
    <mergeCell ref="AV980:BJ980"/>
    <mergeCell ref="AV979:BJ979"/>
    <mergeCell ref="AV978:BJ978"/>
    <mergeCell ref="BK978:BQ978"/>
    <mergeCell ref="BR978:BX978"/>
    <mergeCell ref="BY978:CA978"/>
    <mergeCell ref="CB978:CJ978"/>
    <mergeCell ref="AV971:CL971"/>
    <mergeCell ref="CK976:CN976"/>
    <mergeCell ref="CB976:CJ976"/>
    <mergeCell ref="BY976:CA976"/>
    <mergeCell ref="CK970:CN970"/>
    <mergeCell ref="CB970:CJ970"/>
    <mergeCell ref="CI397:CN397"/>
    <mergeCell ref="CI398:CN398"/>
    <mergeCell ref="CI399:CN399"/>
    <mergeCell ref="AA397:AF397"/>
    <mergeCell ref="AA398:AF398"/>
    <mergeCell ref="D396:T396"/>
    <mergeCell ref="D397:T397"/>
    <mergeCell ref="D398:T398"/>
    <mergeCell ref="CC396:CH396"/>
    <mergeCell ref="BK397:BP397"/>
    <mergeCell ref="AS396:AX396"/>
    <mergeCell ref="AS397:AX397"/>
    <mergeCell ref="AS398:AX398"/>
    <mergeCell ref="AS399:AX399"/>
    <mergeCell ref="AS400:AX400"/>
    <mergeCell ref="AM380:AT380"/>
    <mergeCell ref="AI337:AL337"/>
    <mergeCell ref="AI338:AL338"/>
    <mergeCell ref="D358:Q359"/>
    <mergeCell ref="BL360:BO361"/>
    <mergeCell ref="BZ360:CC361"/>
    <mergeCell ref="CC389:CH389"/>
    <mergeCell ref="D375:V376"/>
    <mergeCell ref="D377:V377"/>
    <mergeCell ref="D378:V378"/>
    <mergeCell ref="D379:V379"/>
    <mergeCell ref="D380:V380"/>
    <mergeCell ref="D381:V381"/>
    <mergeCell ref="D382:V382"/>
    <mergeCell ref="D383:AT383"/>
    <mergeCell ref="D395:T395"/>
    <mergeCell ref="CC395:CH395"/>
    <mergeCell ref="AW111:CN111"/>
    <mergeCell ref="AW112:CN112"/>
    <mergeCell ref="AW113:CN113"/>
    <mergeCell ref="AW114:CN114"/>
    <mergeCell ref="AW115:CN115"/>
    <mergeCell ref="AW116:CN116"/>
    <mergeCell ref="AW117:CN117"/>
    <mergeCell ref="AW118:CN118"/>
    <mergeCell ref="CF127:CJ127"/>
    <mergeCell ref="CF128:CJ128"/>
    <mergeCell ref="CF129:CJ129"/>
    <mergeCell ref="CF130:CJ130"/>
    <mergeCell ref="CF131:CJ131"/>
    <mergeCell ref="CF132:CJ132"/>
    <mergeCell ref="CF133:CJ133"/>
    <mergeCell ref="CF134:CJ134"/>
    <mergeCell ref="CK131:CN131"/>
    <mergeCell ref="AW132:BC132"/>
    <mergeCell ref="CK132:CN132"/>
    <mergeCell ref="BR126:BX127"/>
    <mergeCell ref="BY126:CE127"/>
    <mergeCell ref="CF126:CN126"/>
    <mergeCell ref="CK129:CN129"/>
    <mergeCell ref="CK130:CN130"/>
    <mergeCell ref="CK133:CN133"/>
    <mergeCell ref="AW129:BC129"/>
    <mergeCell ref="Y337:AA337"/>
    <mergeCell ref="D360:Q361"/>
    <mergeCell ref="R358:AE359"/>
    <mergeCell ref="AM379:AT379"/>
    <mergeCell ref="W380:AD380"/>
    <mergeCell ref="AE380:AL380"/>
    <mergeCell ref="D400:T400"/>
    <mergeCell ref="D401:T401"/>
    <mergeCell ref="AA400:AF400"/>
    <mergeCell ref="AA401:AF401"/>
    <mergeCell ref="AA402:AF402"/>
    <mergeCell ref="AA403:AF403"/>
    <mergeCell ref="AA392:AF392"/>
    <mergeCell ref="AA393:AF393"/>
    <mergeCell ref="AA394:AF394"/>
    <mergeCell ref="AA395:AF395"/>
    <mergeCell ref="AE343:AL344"/>
    <mergeCell ref="AM343:AT344"/>
    <mergeCell ref="W345:AD345"/>
    <mergeCell ref="AE345:AL345"/>
    <mergeCell ref="AM345:AT345"/>
    <mergeCell ref="AE346:AL346"/>
    <mergeCell ref="AE347:AL347"/>
    <mergeCell ref="AM347:AT347"/>
    <mergeCell ref="AE348:AL348"/>
    <mergeCell ref="AM348:AT348"/>
    <mergeCell ref="AE349:AL349"/>
    <mergeCell ref="D391:T391"/>
    <mergeCell ref="U391:Z391"/>
    <mergeCell ref="AA391:AF391"/>
    <mergeCell ref="AG391:AL391"/>
    <mergeCell ref="D362:AT362"/>
    <mergeCell ref="BW397:CB397"/>
    <mergeCell ref="BW398:CB398"/>
    <mergeCell ref="BW399:CB399"/>
    <mergeCell ref="BW400:CB400"/>
    <mergeCell ref="BW401:CB401"/>
    <mergeCell ref="AA399:AF399"/>
    <mergeCell ref="AY394:BD394"/>
    <mergeCell ref="AY395:BD395"/>
    <mergeCell ref="AY396:BD396"/>
    <mergeCell ref="AY397:BD397"/>
    <mergeCell ref="AY398:BD398"/>
    <mergeCell ref="AY399:BD399"/>
    <mergeCell ref="U388:AL388"/>
    <mergeCell ref="U389:Z389"/>
    <mergeCell ref="BW389:CB389"/>
    <mergeCell ref="BW390:CB390"/>
    <mergeCell ref="BW392:CB392"/>
    <mergeCell ref="BW393:CB393"/>
    <mergeCell ref="AA396:AF396"/>
    <mergeCell ref="BK396:BP396"/>
    <mergeCell ref="AM388:BD388"/>
    <mergeCell ref="AG389:AL389"/>
    <mergeCell ref="AG390:AL390"/>
    <mergeCell ref="AG392:AL392"/>
    <mergeCell ref="AG393:AL393"/>
    <mergeCell ref="AG394:AL394"/>
    <mergeCell ref="AG395:AL395"/>
    <mergeCell ref="AG396:AL396"/>
    <mergeCell ref="AG397:AL397"/>
    <mergeCell ref="BK389:BP389"/>
    <mergeCell ref="AA389:AF389"/>
    <mergeCell ref="AA390:AF390"/>
    <mergeCell ref="D385:CN386"/>
    <mergeCell ref="D366:Q366"/>
    <mergeCell ref="D367:J368"/>
    <mergeCell ref="K367:Q368"/>
    <mergeCell ref="CI390:CN390"/>
    <mergeCell ref="CI392:CN392"/>
    <mergeCell ref="CI393:CN393"/>
    <mergeCell ref="CI394:CN394"/>
    <mergeCell ref="K369:Q370"/>
    <mergeCell ref="D369:J370"/>
    <mergeCell ref="R366:AE366"/>
    <mergeCell ref="AF366:AT366"/>
    <mergeCell ref="R367:X368"/>
    <mergeCell ref="Y367:AE368"/>
    <mergeCell ref="R369:X370"/>
    <mergeCell ref="Y369:AE370"/>
    <mergeCell ref="AF367:AL368"/>
    <mergeCell ref="AM367:AT368"/>
    <mergeCell ref="AF369:AL370"/>
    <mergeCell ref="BQ389:BV389"/>
    <mergeCell ref="BE390:BJ390"/>
    <mergeCell ref="BE392:BJ392"/>
    <mergeCell ref="BE393:BJ393"/>
    <mergeCell ref="BE394:BJ394"/>
    <mergeCell ref="AS390:AX390"/>
    <mergeCell ref="AS392:AX392"/>
    <mergeCell ref="AS393:AX393"/>
    <mergeCell ref="AS394:AX394"/>
    <mergeCell ref="BW388:CN388"/>
    <mergeCell ref="BW394:CB394"/>
    <mergeCell ref="AM391:AR391"/>
    <mergeCell ref="BK391:BP391"/>
    <mergeCell ref="AG398:AL398"/>
    <mergeCell ref="AG399:AL399"/>
    <mergeCell ref="AG400:AL400"/>
    <mergeCell ref="BQ390:BV390"/>
    <mergeCell ref="BQ392:BV392"/>
    <mergeCell ref="BQ393:BV393"/>
    <mergeCell ref="BQ394:BV394"/>
    <mergeCell ref="BQ395:BV395"/>
    <mergeCell ref="BQ396:BV396"/>
    <mergeCell ref="BQ397:BV397"/>
    <mergeCell ref="BQ398:BV398"/>
    <mergeCell ref="BQ399:BV399"/>
    <mergeCell ref="BK405:BP405"/>
    <mergeCell ref="BK406:BP406"/>
    <mergeCell ref="BK407:BP407"/>
    <mergeCell ref="BE408:BJ408"/>
    <mergeCell ref="BE406:BJ406"/>
    <mergeCell ref="BK408:BP408"/>
    <mergeCell ref="AG407:AL407"/>
    <mergeCell ref="AG408:AL408"/>
    <mergeCell ref="AS402:AX402"/>
    <mergeCell ref="AS403:AX403"/>
    <mergeCell ref="AS404:AX404"/>
    <mergeCell ref="AS405:AX405"/>
    <mergeCell ref="AS406:AX406"/>
    <mergeCell ref="AS407:AX407"/>
    <mergeCell ref="AS408:AX408"/>
    <mergeCell ref="BE395:BJ395"/>
    <mergeCell ref="BE396:BJ396"/>
    <mergeCell ref="BE397:BJ397"/>
    <mergeCell ref="BE398:BJ398"/>
    <mergeCell ref="BE399:BJ399"/>
    <mergeCell ref="CI400:CN400"/>
    <mergeCell ref="CI401:CN401"/>
    <mergeCell ref="CI402:CN402"/>
    <mergeCell ref="CI403:CN403"/>
    <mergeCell ref="CC406:CH406"/>
    <mergeCell ref="CC407:CH407"/>
    <mergeCell ref="CC401:CH401"/>
    <mergeCell ref="BW402:CB402"/>
    <mergeCell ref="BW403:CB403"/>
    <mergeCell ref="CI389:CN389"/>
    <mergeCell ref="BQ408:BV408"/>
    <mergeCell ref="BQ409:BV409"/>
    <mergeCell ref="BQ410:BV410"/>
    <mergeCell ref="BE388:BV388"/>
    <mergeCell ref="AM389:AR389"/>
    <mergeCell ref="AM390:AR390"/>
    <mergeCell ref="AM392:AR392"/>
    <mergeCell ref="AM393:AR393"/>
    <mergeCell ref="AM394:AR394"/>
    <mergeCell ref="AM395:AR395"/>
    <mergeCell ref="AM396:AR396"/>
    <mergeCell ref="AM397:AR397"/>
    <mergeCell ref="AM398:AR398"/>
    <mergeCell ref="AM399:AR399"/>
    <mergeCell ref="AM400:AR400"/>
    <mergeCell ref="AM401:AR401"/>
    <mergeCell ref="AM402:AR402"/>
    <mergeCell ref="AM403:AR403"/>
    <mergeCell ref="AM404:AR404"/>
    <mergeCell ref="AM405:AR405"/>
    <mergeCell ref="AY389:BD389"/>
    <mergeCell ref="AY390:BD390"/>
    <mergeCell ref="AS409:AX409"/>
    <mergeCell ref="AM406:AR406"/>
    <mergeCell ref="AM407:AR407"/>
    <mergeCell ref="AV413:CN414"/>
    <mergeCell ref="U408:Z408"/>
    <mergeCell ref="U409:Z409"/>
    <mergeCell ref="AM408:AR408"/>
    <mergeCell ref="AM409:AR409"/>
    <mergeCell ref="CC409:CH409"/>
    <mergeCell ref="BK409:BP409"/>
    <mergeCell ref="BK410:BP410"/>
    <mergeCell ref="CI404:CN404"/>
    <mergeCell ref="CI405:CN405"/>
    <mergeCell ref="CI406:CN406"/>
    <mergeCell ref="CI407:CN407"/>
    <mergeCell ref="BE407:BJ407"/>
    <mergeCell ref="AY409:BD409"/>
    <mergeCell ref="BE410:BJ410"/>
    <mergeCell ref="CC408:CH408"/>
    <mergeCell ref="U406:Z406"/>
    <mergeCell ref="U407:Z407"/>
    <mergeCell ref="AG405:AL405"/>
    <mergeCell ref="AY406:BD406"/>
    <mergeCell ref="AY407:BD407"/>
    <mergeCell ref="AY408:BD408"/>
    <mergeCell ref="BE409:BJ409"/>
    <mergeCell ref="BE405:BJ405"/>
    <mergeCell ref="CI408:CN408"/>
    <mergeCell ref="CI409:CN409"/>
    <mergeCell ref="BW408:CB408"/>
    <mergeCell ref="BW409:CB409"/>
    <mergeCell ref="AA406:AF406"/>
    <mergeCell ref="CC402:CH402"/>
    <mergeCell ref="CC403:CH403"/>
    <mergeCell ref="CC404:CH404"/>
    <mergeCell ref="CC405:CH405"/>
    <mergeCell ref="BE403:BJ403"/>
    <mergeCell ref="BE404:BJ404"/>
    <mergeCell ref="BK402:BP402"/>
    <mergeCell ref="BK403:BP403"/>
    <mergeCell ref="BK404:BP404"/>
    <mergeCell ref="BK401:BP401"/>
    <mergeCell ref="U390:Z390"/>
    <mergeCell ref="U392:Z392"/>
    <mergeCell ref="U393:Z393"/>
    <mergeCell ref="U394:Z394"/>
    <mergeCell ref="U395:Z395"/>
    <mergeCell ref="U396:Z396"/>
    <mergeCell ref="U397:Z397"/>
    <mergeCell ref="U398:Z398"/>
    <mergeCell ref="U399:Z399"/>
    <mergeCell ref="U400:Z400"/>
    <mergeCell ref="U401:Z401"/>
    <mergeCell ref="U402:Z402"/>
    <mergeCell ref="U403:Z403"/>
    <mergeCell ref="U404:Z404"/>
    <mergeCell ref="AG401:AL401"/>
    <mergeCell ref="AG402:AL402"/>
    <mergeCell ref="AY400:BD400"/>
    <mergeCell ref="AY392:BD392"/>
    <mergeCell ref="AY393:BD393"/>
    <mergeCell ref="U405:Z405"/>
    <mergeCell ref="AG403:AL403"/>
    <mergeCell ref="AG404:AL404"/>
    <mergeCell ref="D410:T410"/>
    <mergeCell ref="D411:CN411"/>
    <mergeCell ref="D413:AT414"/>
    <mergeCell ref="AP418:AT418"/>
    <mergeCell ref="AP419:AT419"/>
    <mergeCell ref="AP420:AT420"/>
    <mergeCell ref="AK418:AO418"/>
    <mergeCell ref="AK419:AO419"/>
    <mergeCell ref="AK420:AO420"/>
    <mergeCell ref="T418:X418"/>
    <mergeCell ref="T419:X419"/>
    <mergeCell ref="T420:X420"/>
    <mergeCell ref="D418:N418"/>
    <mergeCell ref="D419:N419"/>
    <mergeCell ref="D420:N420"/>
    <mergeCell ref="O418:S418"/>
    <mergeCell ref="O419:S419"/>
    <mergeCell ref="O420:S420"/>
    <mergeCell ref="CF418:CK418"/>
    <mergeCell ref="CF419:CK419"/>
    <mergeCell ref="CF420:CK420"/>
    <mergeCell ref="CB415:CE415"/>
    <mergeCell ref="CC410:CH410"/>
    <mergeCell ref="CI410:CN410"/>
    <mergeCell ref="BW410:CB410"/>
    <mergeCell ref="CB416:CE416"/>
    <mergeCell ref="AY410:BD410"/>
    <mergeCell ref="Y418:AB418"/>
    <mergeCell ref="AC418:AF418"/>
    <mergeCell ref="BS415:BU415"/>
    <mergeCell ref="CL415:CN415"/>
    <mergeCell ref="BS416:BU416"/>
    <mergeCell ref="D415:N417"/>
    <mergeCell ref="O415:S417"/>
    <mergeCell ref="T415:X417"/>
    <mergeCell ref="Y415:AB417"/>
    <mergeCell ref="AC415:AF417"/>
    <mergeCell ref="AG415:AJ417"/>
    <mergeCell ref="AK415:AO417"/>
    <mergeCell ref="AP415:AT417"/>
    <mergeCell ref="AV421:CN421"/>
    <mergeCell ref="AV415:BL415"/>
    <mergeCell ref="AV416:BL416"/>
    <mergeCell ref="AV417:BL417"/>
    <mergeCell ref="AV418:BL418"/>
    <mergeCell ref="AV419:BL419"/>
    <mergeCell ref="AV420:BL420"/>
    <mergeCell ref="BM415:BR415"/>
    <mergeCell ref="BM416:BR416"/>
    <mergeCell ref="BM417:BR417"/>
    <mergeCell ref="BM418:BR418"/>
    <mergeCell ref="BM419:BR419"/>
    <mergeCell ref="BM420:BR420"/>
    <mergeCell ref="BV415:CA415"/>
    <mergeCell ref="BV416:CA416"/>
    <mergeCell ref="BV417:CA417"/>
    <mergeCell ref="BV418:CA418"/>
    <mergeCell ref="BV419:CA419"/>
    <mergeCell ref="BV420:CA420"/>
    <mergeCell ref="CF415:CK415"/>
    <mergeCell ref="CF416:CK416"/>
    <mergeCell ref="CF417:CK417"/>
    <mergeCell ref="CB417:CE417"/>
    <mergeCell ref="CL416:CN416"/>
    <mergeCell ref="AV476:BU476"/>
    <mergeCell ref="AV474:BU474"/>
    <mergeCell ref="CF453:CN453"/>
    <mergeCell ref="AH473:AN473"/>
    <mergeCell ref="AH474:AN474"/>
    <mergeCell ref="AV456:CN456"/>
    <mergeCell ref="AV458:CN459"/>
    <mergeCell ref="AV460:CN460"/>
    <mergeCell ref="D456:AT456"/>
    <mergeCell ref="M475:R475"/>
    <mergeCell ref="D476:L476"/>
    <mergeCell ref="M476:R476"/>
    <mergeCell ref="CA461:CN461"/>
    <mergeCell ref="CA462:CG462"/>
    <mergeCell ref="S473:V473"/>
    <mergeCell ref="S474:V474"/>
    <mergeCell ref="S475:V475"/>
    <mergeCell ref="S476:V476"/>
    <mergeCell ref="BR462:BZ462"/>
    <mergeCell ref="BR463:BZ463"/>
    <mergeCell ref="BI461:BZ461"/>
    <mergeCell ref="D468:L469"/>
    <mergeCell ref="D472:L472"/>
    <mergeCell ref="M473:R473"/>
    <mergeCell ref="D474:L474"/>
    <mergeCell ref="M474:R474"/>
    <mergeCell ref="M469:R469"/>
    <mergeCell ref="D470:L470"/>
    <mergeCell ref="M470:R470"/>
    <mergeCell ref="S470:V470"/>
    <mergeCell ref="S471:V471"/>
    <mergeCell ref="D471:L471"/>
    <mergeCell ref="AK450:AT450"/>
    <mergeCell ref="AK451:AT451"/>
    <mergeCell ref="AK452:AT452"/>
    <mergeCell ref="AO471:AT471"/>
    <mergeCell ref="AO476:AT476"/>
    <mergeCell ref="AO469:AT469"/>
    <mergeCell ref="D475:L475"/>
    <mergeCell ref="I448:Q448"/>
    <mergeCell ref="I449:Q449"/>
    <mergeCell ref="D477:L477"/>
    <mergeCell ref="D478:L478"/>
    <mergeCell ref="M478:R478"/>
    <mergeCell ref="AV461:BH462"/>
    <mergeCell ref="AV463:BH463"/>
    <mergeCell ref="AK455:AT455"/>
    <mergeCell ref="AO472:AT472"/>
    <mergeCell ref="AO473:AT473"/>
    <mergeCell ref="AO474:AT474"/>
    <mergeCell ref="AO477:AT477"/>
    <mergeCell ref="M468:AT468"/>
    <mergeCell ref="M472:R472"/>
    <mergeCell ref="M471:R471"/>
    <mergeCell ref="W477:Z477"/>
    <mergeCell ref="D461:Q462"/>
    <mergeCell ref="D473:L473"/>
    <mergeCell ref="AV475:BU475"/>
    <mergeCell ref="S477:V477"/>
    <mergeCell ref="S478:V478"/>
    <mergeCell ref="M477:R477"/>
    <mergeCell ref="AV466:CN467"/>
    <mergeCell ref="BV468:CN473"/>
    <mergeCell ref="BV478:CN478"/>
    <mergeCell ref="Z880:AE880"/>
    <mergeCell ref="AF880:AM880"/>
    <mergeCell ref="AN880:AT880"/>
    <mergeCell ref="D886:Y886"/>
    <mergeCell ref="D574:BE575"/>
    <mergeCell ref="R577:U577"/>
    <mergeCell ref="AD577:AF577"/>
    <mergeCell ref="AG577:AI577"/>
    <mergeCell ref="AJ577:AL577"/>
    <mergeCell ref="AN884:AT884"/>
    <mergeCell ref="D882:Y882"/>
    <mergeCell ref="D883:Y883"/>
    <mergeCell ref="AV883:BK883"/>
    <mergeCell ref="AV884:BK884"/>
    <mergeCell ref="AV885:BK885"/>
    <mergeCell ref="AV886:BK886"/>
    <mergeCell ref="AV879:BK879"/>
    <mergeCell ref="AK744:AO744"/>
    <mergeCell ref="AP750:AT750"/>
    <mergeCell ref="D754:AT755"/>
    <mergeCell ref="U736:AA736"/>
    <mergeCell ref="U732:AA732"/>
    <mergeCell ref="AB732:AH732"/>
    <mergeCell ref="U731:AH731"/>
    <mergeCell ref="D733:T733"/>
    <mergeCell ref="U733:AA733"/>
    <mergeCell ref="AF878:AM878"/>
    <mergeCell ref="Z881:AE881"/>
    <mergeCell ref="AF881:AM881"/>
    <mergeCell ref="AN881:AT881"/>
    <mergeCell ref="AV876:BK877"/>
    <mergeCell ref="AD751:AJ751"/>
    <mergeCell ref="EJ1177:EN1177"/>
    <mergeCell ref="EP1177:ET1177"/>
    <mergeCell ref="EJ1181:EK1181"/>
    <mergeCell ref="C1187:AR1187"/>
    <mergeCell ref="AW1187:CL1187"/>
    <mergeCell ref="AV905:CL905"/>
    <mergeCell ref="D868:AN868"/>
    <mergeCell ref="D869:AN869"/>
    <mergeCell ref="D969:N969"/>
    <mergeCell ref="O969:V969"/>
    <mergeCell ref="W969:AD969"/>
    <mergeCell ref="AE964:AT964"/>
    <mergeCell ref="AE965:AL965"/>
    <mergeCell ref="AM965:AT965"/>
    <mergeCell ref="AE966:AL966"/>
    <mergeCell ref="AM967:AT967"/>
    <mergeCell ref="AE968:AL968"/>
    <mergeCell ref="AM968:AT968"/>
    <mergeCell ref="AE969:AL969"/>
    <mergeCell ref="AM969:AT969"/>
    <mergeCell ref="Y988:AI988"/>
    <mergeCell ref="AJ988:AT988"/>
    <mergeCell ref="D1019:P1019"/>
    <mergeCell ref="D977:N977"/>
    <mergeCell ref="D964:N965"/>
    <mergeCell ref="D966:N966"/>
    <mergeCell ref="D967:N967"/>
    <mergeCell ref="AV1004:CL1004"/>
    <mergeCell ref="Z886:AE886"/>
    <mergeCell ref="AF886:AM886"/>
    <mergeCell ref="AN886:AT886"/>
    <mergeCell ref="D884:Y884"/>
    <mergeCell ref="AL310:AT310"/>
    <mergeCell ref="AB311:AK311"/>
    <mergeCell ref="AL311:AT311"/>
    <mergeCell ref="AB312:AK312"/>
    <mergeCell ref="AL312:AT312"/>
    <mergeCell ref="AB313:AK313"/>
    <mergeCell ref="AL313:AT313"/>
    <mergeCell ref="AB314:AK314"/>
    <mergeCell ref="AL314:AT314"/>
    <mergeCell ref="AB315:AK315"/>
    <mergeCell ref="AL315:AT315"/>
    <mergeCell ref="AB316:AK316"/>
    <mergeCell ref="AL316:AT316"/>
    <mergeCell ref="AB317:AK317"/>
    <mergeCell ref="AL317:AT317"/>
    <mergeCell ref="AA905:AT905"/>
    <mergeCell ref="AB325:AK325"/>
    <mergeCell ref="AL325:AT325"/>
    <mergeCell ref="AB326:AK326"/>
    <mergeCell ref="AL326:AT326"/>
    <mergeCell ref="W451:AA451"/>
    <mergeCell ref="AM538:AT538"/>
    <mergeCell ref="D536:AT537"/>
    <mergeCell ref="S539:V539"/>
    <mergeCell ref="O539:R539"/>
    <mergeCell ref="O538:V538"/>
    <mergeCell ref="AA897:AT897"/>
    <mergeCell ref="Z883:AE883"/>
    <mergeCell ref="AF883:AM883"/>
    <mergeCell ref="AN883:AT883"/>
    <mergeCell ref="Z884:AE884"/>
    <mergeCell ref="AF884:AM884"/>
  </mergeCells>
  <phoneticPr fontId="76" type="noConversion"/>
  <pageMargins left="0.70866141732283472" right="0.70866141732283472" top="0.74803149606299213" bottom="0.74803149606299213" header="0.31496062992125984" footer="0.31496062992125984"/>
  <pageSetup scale="40" orientation="portrait" verticalDpi="300" r:id="rId1"/>
  <rowBreaks count="7" manualBreakCount="7">
    <brk id="120" max="92" man="1"/>
    <brk id="269" max="92" man="1"/>
    <brk id="422" max="92" man="1"/>
    <brk id="570" max="92" man="1"/>
    <brk id="699" max="92" man="1"/>
    <brk id="928" max="92" man="1"/>
    <brk id="1121" max="92" man="1"/>
  </rowBreaks>
  <ignoredErrors>
    <ignoredError sqref="D312" twoDigitTextYear="1"/>
    <ignoredError sqref="EI306:EI322 EN345:EN352 CJ333 CJ335 CJ337 BP338 W345:AD353 BO764:CN764 P287:Y298 AA560:AJ560 EI556:EJ557 EH557 AK517:AT517 BT503 P299:P300 EN344 EP344 EP345:EP352 CD409:CN409 BX409:CB409 AZ409:BE409 AT409:AX409 AN409:AR409 AH409:AL409 AB409:AF409 V409:Z409 U409 AA409 AG409 AS409 AY409 BW409 CC409 AK516:AT516 AH516:AJ516 AG517:AJ517 AG516 BO751 AM345:AT353 AE345:AL353 BF409:BV409 AL560:AT560" unlockedFormula="1"/>
    <ignoredError sqref="BS417 BS418:BU420 BT417:BU417 CB417:CE420 CL417:CN420 EO345:EO352" evalError="1"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FBM</vt:lpstr>
      <vt:lpstr>FBM!Área_de_impresión</vt:lpstr>
    </vt:vector>
  </TitlesOfParts>
  <Company>HP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AUXPLANEACION08</dc:creator>
  <cp:lastModifiedBy>PLANEACION</cp:lastModifiedBy>
  <cp:lastPrinted>2019-06-26T21:09:54Z</cp:lastPrinted>
  <dcterms:created xsi:type="dcterms:W3CDTF">2017-02-09T15:57:52Z</dcterms:created>
  <dcterms:modified xsi:type="dcterms:W3CDTF">2020-11-18T13:32:23Z</dcterms:modified>
</cp:coreProperties>
</file>